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25" tabRatio="779" activeTab="0"/>
  </bookViews>
  <sheets>
    <sheet name="チェック表表紙 " sheetId="1" r:id="rId1"/>
    <sheet name="チェックリスト記入表1" sheetId="2" r:id="rId2"/>
    <sheet name="チェックリスト記入表2" sheetId="3" r:id="rId3"/>
    <sheet name="チェックリスト記入表3" sheetId="4" r:id="rId4"/>
    <sheet name="表1（船）" sheetId="5" r:id="rId5"/>
    <sheet name="表2（船）" sheetId="6" r:id="rId6"/>
    <sheet name="表3（船）" sheetId="7" r:id="rId7"/>
    <sheet name="表4（船）" sheetId="8" r:id="rId8"/>
    <sheet name="表5（船）" sheetId="9" r:id="rId9"/>
    <sheet name="表6（船）" sheetId="10" r:id="rId10"/>
    <sheet name="環境目標（船）" sheetId="11" r:id="rId11"/>
  </sheets>
  <definedNames>
    <definedName name="_xlfn._FV" hidden="1">#NAME?</definedName>
    <definedName name="_xlfn.ANCHORARRAY" hidden="1">#NAME?</definedName>
    <definedName name="_xlfn.F.DIST" hidden="1">#NAME?</definedName>
    <definedName name="_xlfn.LAMBDA" hidden="1">#NAME?</definedName>
    <definedName name="_xlfn.SINGLE" hidden="1">#NAME?</definedName>
    <definedName name="_xlfn.Z.TEST" hidden="1">#NAME?</definedName>
    <definedName name="_xlnm.Print_Area" localSheetId="1">'チェックリスト記入表1'!$A$1:$F$29</definedName>
    <definedName name="_xlnm.Print_Area" localSheetId="2">'チェックリスト記入表2'!$A$1:$F$35</definedName>
    <definedName name="_xlnm.Print_Area" localSheetId="3">'チェックリスト記入表3'!$A$1:$F$27</definedName>
    <definedName name="_xlnm.Print_Area" localSheetId="10">'環境目標（船）'!$B$2:$X$24</definedName>
    <definedName name="_xlnm.Print_Area" localSheetId="4">'表1（船）'!$B$1:$AF$33</definedName>
    <definedName name="_xlnm.Print_Area" localSheetId="5">'表2（船）'!$B$1:$AA$28</definedName>
    <definedName name="_xlnm.Print_Area" localSheetId="6">'表3（船）'!$A$1:$F$20</definedName>
    <definedName name="_xlnm.Print_Area" localSheetId="7">'表4（船）'!$A$1:$F$12</definedName>
    <definedName name="_xlnm.Print_Area" localSheetId="8">'表5（船）'!$A$1:$F$12</definedName>
    <definedName name="_xlnm.Print_Area" localSheetId="9">'表6（船）'!$B$1:$AC$33</definedName>
  </definedNames>
  <calcPr fullCalcOnLoad="1"/>
</workbook>
</file>

<file path=xl/sharedStrings.xml><?xml version="1.0" encoding="utf-8"?>
<sst xmlns="http://schemas.openxmlformats.org/spreadsheetml/2006/main" count="497" uniqueCount="309">
  <si>
    <t>機関種類</t>
  </si>
  <si>
    <t>　　会社（事業所）の船舶の合計</t>
  </si>
  <si>
    <t>改善率
％</t>
  </si>
  <si>
    <t>状況に応じた減速航行の励行・最適ルートの選定</t>
  </si>
  <si>
    <t>主機・補機及び船体の良好な維持</t>
  </si>
  <si>
    <t>船底クリーニングによる省エネ効果</t>
  </si>
  <si>
    <t>大型船による大量輸送の単位当たり燃料消費量削減</t>
  </si>
  <si>
    <t>省エネ船、省エネ装置導入によるエネルギー効率の向上</t>
  </si>
  <si>
    <t>船内における不要電力の削減</t>
  </si>
  <si>
    <t>燃料漏れ等の防止</t>
  </si>
  <si>
    <t>〔1〕</t>
  </si>
  <si>
    <t>〔2〕</t>
  </si>
  <si>
    <t>〔3〕</t>
  </si>
  <si>
    <t>今期目標</t>
  </si>
  <si>
    <t>前期実績</t>
  </si>
  <si>
    <t>取　　　　　　　　　　　組</t>
  </si>
  <si>
    <t>記　入　欄</t>
  </si>
  <si>
    <t>主機関、発電機、補機類の定期的な開放・掃除・整備</t>
  </si>
  <si>
    <t>発生量</t>
  </si>
  <si>
    <t>改善率（％）</t>
  </si>
  <si>
    <t>単位</t>
  </si>
  <si>
    <t>全体(事業所）</t>
  </si>
  <si>
    <t>A重油</t>
  </si>
  <si>
    <t>二酸化炭素
排出量</t>
  </si>
  <si>
    <t>二酸化炭素
排出原単位</t>
  </si>
  <si>
    <t>燃料消費量</t>
  </si>
  <si>
    <t>軽油</t>
  </si>
  <si>
    <t>燃料　　　種類</t>
  </si>
  <si>
    <t>灯油</t>
  </si>
  <si>
    <t>燃料消費　　　　　　　　原単位</t>
  </si>
  <si>
    <t>船　名</t>
  </si>
  <si>
    <t>A</t>
  </si>
  <si>
    <t>前期発生量</t>
  </si>
  <si>
    <t>二酸化炭素　　　　　排出係数※２</t>
  </si>
  <si>
    <t>主機関、発電機、補機類の潤滑油の定期的な性状分析と適切な管理の実施</t>
  </si>
  <si>
    <t>輸送距離※1</t>
  </si>
  <si>
    <t>重量当たり</t>
  </si>
  <si>
    <t>距離当たり</t>
  </si>
  <si>
    <t>燃料消費原単位　（重量当たり）</t>
  </si>
  <si>
    <t>燃料消費原単位　（距離当たり）</t>
  </si>
  <si>
    <t>２．エネルギー効率の向上（燃料消費量の削減）</t>
  </si>
  <si>
    <t>Ｂ</t>
  </si>
  <si>
    <t>Ｃ</t>
  </si>
  <si>
    <t>Ｄ=C/A</t>
  </si>
  <si>
    <t>E=C/B</t>
  </si>
  <si>
    <t>ton</t>
  </si>
  <si>
    <t>廃棄物の発生抑制 ・ リサイクルの今期目標</t>
  </si>
  <si>
    <t>都市ガス</t>
  </si>
  <si>
    <t>　</t>
  </si>
  <si>
    <t>グリーン経営認証</t>
  </si>
  <si>
    <t>✤</t>
  </si>
  <si>
    <t>複数事業所を一括して申請する場合</t>
  </si>
  <si>
    <t>＊　全事業所をとりまとめて1部作成</t>
  </si>
  <si>
    <t>＊　各事業所　別々に作成</t>
  </si>
  <si>
    <r>
      <t>チェック項目のレベル数値欄が</t>
    </r>
    <r>
      <rPr>
        <b/>
        <u val="single"/>
        <sz val="12"/>
        <rFont val="HGP教科書体"/>
        <family val="1"/>
      </rPr>
      <t>網掛けの項目（認証基準）は、すべてＹｅｓになっている必要が</t>
    </r>
  </si>
  <si>
    <t>その他（</t>
  </si>
  <si>
    <t>）</t>
  </si>
  <si>
    <t>（油性混合物関係）</t>
  </si>
  <si>
    <t>陸揚げ処理を行っている</t>
  </si>
  <si>
    <t>（船内の日常生活に伴う廃棄物）</t>
  </si>
  <si>
    <t>1-1【環境方針】</t>
  </si>
  <si>
    <t>1-3【推進体制】</t>
  </si>
  <si>
    <t>1-4【従業員に対する環境教育】</t>
  </si>
  <si>
    <t>5-1【乗組員に対する廃棄物に関する教育】</t>
  </si>
  <si>
    <t>1-2【環境行動計画の作成・見直し】</t>
  </si>
  <si>
    <t>　・コピー用紙等の紙使用量削減に努める</t>
  </si>
  <si>
    <t>※ 2 ：　二酸化炭素排出係数</t>
  </si>
  <si>
    <t>　・「地球温暖化対策の推進に関する法律」に基づく「特定排出者の事業</t>
  </si>
  <si>
    <t>電気（一般電）</t>
  </si>
  <si>
    <t>　　活動に伴う温室効果ガスの排出量の算定に関する省令」（算定省令）</t>
  </si>
  <si>
    <t xml:space="preserve">  2.49 kg/L</t>
  </si>
  <si>
    <t>　　に定める算定方法及び係数による。</t>
  </si>
  <si>
    <t xml:space="preserve"> 　　  ②旅客船と内航船の一括申請で、輸送量等の単位が</t>
  </si>
  <si>
    <t>ガソリン</t>
  </si>
  <si>
    <t xml:space="preserve">  2.71 kg/L</t>
  </si>
  <si>
    <t>　　     人とトンなどのように船舶によって異なる場合には、</t>
  </si>
  <si>
    <t>B・C重油</t>
  </si>
  <si>
    <t>　・LPG（L、m3）については「温室効果ガス排出量算定・報告マニュアル」</t>
  </si>
  <si>
    <t xml:space="preserve">         一定の換算率で人をトンに統一するか、あるいは</t>
  </si>
  <si>
    <t>LPG（液体）</t>
  </si>
  <si>
    <t xml:space="preserve"> 3.00 kg/kg  又は　1.67 kg/L ( LPG：1kg=1.795L)</t>
  </si>
  <si>
    <t>LPG（気体）</t>
  </si>
  <si>
    <t xml:space="preserve"> 7.81 kg/m3 　(LPG：1kg=0.384m3)</t>
  </si>
  <si>
    <t>◎</t>
  </si>
  <si>
    <t>H=G/A （又は G/B）</t>
  </si>
  <si>
    <t>月</t>
  </si>
  <si>
    <t>年</t>
  </si>
  <si>
    <t>～</t>
  </si>
  <si>
    <t>（</t>
  </si>
  <si>
    <t>単位</t>
  </si>
  <si>
    <t>輸送した旅客貨
物等（重量）※1</t>
  </si>
  <si>
    <t>実 績 把 握 対 象 期 間</t>
  </si>
  <si>
    <t>2.32 kg/L</t>
  </si>
  <si>
    <t>月</t>
  </si>
  <si>
    <t>実績把握期間</t>
  </si>
  <si>
    <t>廃棄物の発生状況</t>
  </si>
  <si>
    <t>廃棄物の種類</t>
  </si>
  <si>
    <r>
      <t>　　　</t>
    </r>
    <r>
      <rPr>
        <b/>
        <i/>
        <u val="single"/>
        <sz val="11"/>
        <rFont val="ＭＳ Ｐゴシック"/>
        <family val="3"/>
      </rPr>
      <t>記入上の注意：</t>
    </r>
  </si>
  <si>
    <t xml:space="preserve">  　　　　　　転記する値となります。</t>
  </si>
  <si>
    <t>前期
廃棄物
発生量</t>
  </si>
  <si>
    <t>前期
リサイクル
処理量</t>
  </si>
  <si>
    <t>リサイクル率 （％）</t>
  </si>
  <si>
    <t>2-1【燃料消費原単位等に関する定量的な目標の設定等】</t>
  </si>
  <si>
    <t>2-2【エネルギー効率向上のための体制整備】</t>
  </si>
  <si>
    <t>3-1【使用する燃料性状の向上に関する基準の設定等】</t>
  </si>
  <si>
    <t>〔2〕</t>
  </si>
  <si>
    <t>3-2【NOxの排出抑制が期待できる機関の導入】</t>
  </si>
  <si>
    <t>４．船舶の点検・整備</t>
  </si>
  <si>
    <t>4-1【点検・整備のための実施体制】</t>
  </si>
  <si>
    <t>吸排気弁の定期的な開放・掃除・整備</t>
  </si>
  <si>
    <t>燃料噴射弁の取替・整備（ガソリンエンジンの場合は除く）</t>
  </si>
  <si>
    <t>フィルター、ストレーナー類の定期的な開放・掃除・整備</t>
  </si>
  <si>
    <r>
      <t>（ガスタービン）</t>
    </r>
    <r>
      <rPr>
        <sz val="10"/>
        <rFont val="ＭＳ 明朝"/>
        <family val="1"/>
      </rPr>
      <t>＊すべての項目を満たすと[レベル２]</t>
    </r>
  </si>
  <si>
    <t>減速機内部点検</t>
  </si>
  <si>
    <t>燃焼状態の把握（点火装置の点検含む）</t>
  </si>
  <si>
    <t>燃料ノズルの整備（燃料噴射装置）</t>
  </si>
  <si>
    <t>タービンブレードの水洗浄、ケミカル洗浄</t>
  </si>
  <si>
    <t>デミスターパネルの洗浄</t>
  </si>
  <si>
    <t>5-2【廃棄物の環境に配慮した処理】</t>
  </si>
  <si>
    <t>（油性混合物関係）</t>
  </si>
  <si>
    <t>（船内の日常生活に伴う廃棄物）</t>
  </si>
  <si>
    <t>5-3【廃棄物の発生抑制、リサイクル】</t>
  </si>
  <si>
    <t>６．管理部門（事務所）における環境保全の推進</t>
  </si>
  <si>
    <t>Yes</t>
  </si>
  <si>
    <t>No</t>
  </si>
  <si>
    <t>レベル</t>
  </si>
  <si>
    <t>6-1【管理部門（事務所）における環境保全】</t>
  </si>
  <si>
    <t>〔1〕</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</si>
  <si>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</si>
  <si>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</si>
  <si>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</si>
  <si>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</si>
  <si>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</si>
  <si>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〔2〕</t>
  </si>
  <si>
    <t>〔3〕</t>
  </si>
  <si>
    <t xml:space="preserve"> </t>
  </si>
  <si>
    <t>　　　　　② 「実績把握対象期間」には、実績を把握した前期の期間を記入してください。</t>
  </si>
  <si>
    <t>（</t>
  </si>
  <si>
    <t>F</t>
  </si>
  <si>
    <t>G=CxF</t>
  </si>
  <si>
    <t>）</t>
  </si>
  <si>
    <t>kl</t>
  </si>
  <si>
    <t>－</t>
  </si>
  <si>
    <t>※１： ①単位は業務のエネルギー効率を把握しやすいものを</t>
  </si>
  <si>
    <t>－</t>
  </si>
  <si>
    <t>－</t>
  </si>
  <si>
    <t>　　　　 曳航対象船G/T、TEU、海里、キロメートル、時間など）</t>
  </si>
  <si>
    <t>2.58 kg/L</t>
  </si>
  <si>
    <t>2.23 kg/Nm3</t>
  </si>
  <si>
    <t xml:space="preserve">  3.00 kg/L</t>
  </si>
  <si>
    <r>
      <t xml:space="preserve">   </t>
    </r>
    <r>
      <rPr>
        <b/>
        <i/>
        <u val="single"/>
        <sz val="11"/>
        <rFont val="ＭＳ Ｐゴシック"/>
        <family val="3"/>
      </rPr>
      <t>記入上の注意：</t>
    </r>
  </si>
  <si>
    <t>目 標 設 定 期 間 （</t>
  </si>
  <si>
    <t>～</t>
  </si>
  <si>
    <t>）</t>
  </si>
  <si>
    <t>A</t>
  </si>
  <si>
    <t>B</t>
  </si>
  <si>
    <t>C</t>
  </si>
  <si>
    <t>□　船舶の乗組員に対して、エネルギー効率の向上に関する基礎的な知識についての教育・指導を</t>
  </si>
  <si>
    <t>）</t>
  </si>
  <si>
    <t>□　法令に定められた排出方法以上の処理を行っている[レベル2]</t>
  </si>
  <si>
    <t>法令に定められたビルジ等排出防止設備（油分分離装置及びビルジ用濃度監視
装置）以外の設備を使用している</t>
  </si>
  <si>
    <t>法令に定められた焼却設備等以外の設備を使用している</t>
  </si>
  <si>
    <t>　　□　廃棄物の発生抑制やリサイクルの少なくともいずれかに関して定量的な目標を設定している[レベル2]</t>
  </si>
  <si>
    <t>取　組　期　間</t>
  </si>
  <si>
    <t>（</t>
  </si>
  <si>
    <t>（</t>
  </si>
  <si>
    <t>～</t>
  </si>
  <si>
    <t>）</t>
  </si>
  <si>
    <t>（食物くず、廃油、
廃プラスチック、等）</t>
  </si>
  <si>
    <t>前期
リサイクル率
（％）</t>
  </si>
  <si>
    <t>（ton,kg,m3,Ｌ 等）→</t>
  </si>
  <si>
    <t>A</t>
  </si>
  <si>
    <t>B</t>
  </si>
  <si>
    <t>　</t>
  </si>
  <si>
    <t>　　　③ 「目標設定期間」には、目標を設定して実現に取り組んでいる今期（現在）の期間を記入してください。</t>
  </si>
  <si>
    <t>重量（又は距離）
当たり</t>
  </si>
  <si>
    <r>
      <t>取り組んでいない項目には・・・No欄の□に</t>
    </r>
    <r>
      <rPr>
        <sz val="12"/>
        <rFont val="Segoe UI Symbol"/>
        <family val="2"/>
      </rPr>
      <t>✓</t>
    </r>
    <r>
      <rPr>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</si>
  <si>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</si>
  <si>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</si>
  <si>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</si>
  <si>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</si>
  <si>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</si>
  <si>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t>（旅客船事業・内航海運業用）</t>
  </si>
  <si>
    <t>『旅客船事業・内航海運業におけるグリーン経営推進マニュアル』にあるチェックリストに基づいて、</t>
  </si>
  <si>
    <t>該当
なし</t>
  </si>
  <si>
    <t>認証基準</t>
  </si>
  <si>
    <t>-</t>
  </si>
  <si>
    <t>環境方針には法規制遵守に加えて自主的・積極的な取組を定めている</t>
  </si>
  <si>
    <t>環境方針は、環境保全への取組状況をもとに、定期的な見直し、改善を行っている</t>
  </si>
  <si>
    <t>管理責任者や組織を従業員に周知し、役割、責任、権限を明確にしている</t>
  </si>
  <si>
    <t>取組の結果を見ながら、組織や役割、責任、権限の見直しを行っている</t>
  </si>
  <si>
    <t>環境に関わる法規制や行政指導の内容等を従業員に伝達している</t>
  </si>
  <si>
    <t>燃料の使用状況について把握している</t>
  </si>
  <si>
    <t>燃料消費原単位等に関して定量的な目標を設定している</t>
  </si>
  <si>
    <t>エネルギー効率の向上を推進するための責任者を定めている</t>
  </si>
  <si>
    <t>使用する燃料の性状に関して基準を設定している</t>
  </si>
  <si>
    <t>NOxの排出が少ない機関の存在を把握している</t>
  </si>
  <si>
    <t>NOxの排出が少ない機関を導入している</t>
  </si>
  <si>
    <t>4-2【性能維持、環境保全の観点から法定検査に係る整備の他、
     独自の基準による定期的な点検整備の実施】</t>
  </si>
  <si>
    <t>点検・整備について乗組員を対象に教育を行い、情報の提供を行っている</t>
  </si>
  <si>
    <t>法令に定められた排出方法以上の処理を行っている</t>
  </si>
  <si>
    <t>廃棄物の発生状況について把握している</t>
  </si>
  <si>
    <t>事務所内での環境保全の取組について、従業員に周知している</t>
  </si>
  <si>
    <t>新規審査申請用</t>
  </si>
  <si>
    <t>（初めての審査）</t>
  </si>
  <si>
    <t>0.470 kg/kWh</t>
  </si>
  <si>
    <t>　・電気については環境省公表「代替係数」（R3.1.7)を使用。</t>
  </si>
  <si>
    <t>会社、事業所等の環境保全への取組を示す環境方針を策定しており、
環境方針には法規制の遵守など基本的な取組が示されている</t>
  </si>
  <si>
    <t>環境保全に関する管理責任者及び必要に応じて環境保全を推進するための
組織を定めている</t>
  </si>
  <si>
    <t>環境意識の向上を図るため、環境方針の徹底や環境に関する一般的な情報の
伝達等を定期的に行っている</t>
  </si>
  <si>
    <t>燃料消費原単位等に関する定量的な目標を達成するため、
エネルギー効率の向上等に関する計画を策定している</t>
  </si>
  <si>
    <t>エネルギー効率向上のための取組状況や取組結果に基づいて、
取組状況が改善するよう、取組の見直しを行う仕組みを設けている</t>
  </si>
  <si>
    <t>船舶の乗組員に対して、エネルギー効率の向上に関する基礎的な知識についての
教育・指導を行っている</t>
  </si>
  <si>
    <t>船舶の乗組員に対して、燃料消費原単位等の管理結果をもとに、
燃料消費原単位等が向上するよう指導を行っている</t>
  </si>
  <si>
    <t>使用している燃料の性状（硫黄分の含有量等）について、
燃料油販売事業者等よりデータを入手し把握している</t>
  </si>
  <si>
    <t>点検・整備について、船内及び陸上におけるそれぞれの所掌と権限を
明確に示した上で、責任者を任命している</t>
  </si>
  <si>
    <t>点検・整備に関する長期的な実施計画を作成し、これに基づき実施すると共に、
その結果を把握し、記録している</t>
  </si>
  <si>
    <t>点検・整備の成果を運転結果から評価し、必要に応じ計画や体制の
見直しを行う仕組みを設けている</t>
  </si>
  <si>
    <t>クランクケース、カムケース、減速機内部点検とクランクデフレクションの計測
（高速エンジンなど構造上・仕様上等で不可能・不要の場合は除く）</t>
  </si>
  <si>
    <t>廃棄物の発生抑制（発生量削減）、再使用（繰り返し利用）、リサイクル
（再生利用＝再資源化）及び適正処理の推進について、
船舶の乗組員に対して指導を行っている</t>
  </si>
  <si>
    <t>廃棄物の発生抑制やリサイクルの少なくともいずれかに関して
定量的な目標を設定している</t>
  </si>
  <si>
    <t>廃棄物の発生抑制やリサイクルの少なくともいずれかの目標達成のための
具体策を策定し、実施している</t>
  </si>
  <si>
    <t>廃棄物の発生抑制やリサイクルの少なくともいずれかに関する取組状況や
取組結果に基づいて、取組状況が改善するよう、
取組の見直しを行う仕組みを設けている</t>
  </si>
  <si>
    <t>事務所内でのエネルギー使用量、廃棄物排出量の削減について、
目標を設定している</t>
  </si>
  <si>
    <t>表</t>
  </si>
  <si>
    <t>表2</t>
  </si>
  <si>
    <t>表3</t>
  </si>
  <si>
    <t>表4</t>
  </si>
  <si>
    <t>表5</t>
  </si>
  <si>
    <t>表6</t>
  </si>
  <si>
    <t>表1</t>
  </si>
  <si>
    <t>　　（環境省、経産省）及び「プロパン、ブタン、LPガスのCO2排出原単位</t>
  </si>
  <si>
    <t>D</t>
  </si>
  <si>
    <t>E=F-D</t>
  </si>
  <si>
    <t>前期実績
（表1）</t>
  </si>
  <si>
    <t>前期実績　　　　（表１）</t>
  </si>
  <si>
    <t>今期目標</t>
  </si>
  <si>
    <t>（注）改善率 Ｂ＝(Ａ－Ｃ)÷Ａ×100</t>
  </si>
  <si>
    <t>１．環境保全のための仕組み・体制の整備</t>
  </si>
  <si>
    <t>NOxの排出が少ない機関を導入するための計画を策定し、
目標達成に向けて導入に取り組んでいる</t>
  </si>
  <si>
    <r>
      <rPr>
        <u val="single"/>
        <sz val="12"/>
        <rFont val="HG創英角ﾎﾟｯﾌﾟ体"/>
        <family val="3"/>
      </rP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</si>
  <si>
    <t>法定検査に係る整備の他、環境に配慮した独自の基準による
点検・整備を実施している</t>
  </si>
  <si>
    <t>貴社（事業所）のグリーン経営に関する取組内容をチェックしてください。</t>
  </si>
  <si>
    <r>
      <t>取り組んでいる項目には・・・・・Ｙｅｓ欄の□に</t>
    </r>
    <r>
      <rPr>
        <sz val="12"/>
        <rFont val="Segoe UI Symbol"/>
        <family val="2"/>
      </rPr>
      <t>✓</t>
    </r>
    <r>
      <rPr>
        <sz val="12"/>
        <rFont val="HGP教科書体"/>
        <family val="1"/>
      </rPr>
      <t>を記入</t>
    </r>
  </si>
  <si>
    <r>
      <t>該当しない項目・・・・・・・・・・・該当なし欄の□に</t>
    </r>
    <r>
      <rPr>
        <b/>
        <sz val="12"/>
        <rFont val="Segoe UI Symbol"/>
        <family val="2"/>
      </rPr>
      <t>✓</t>
    </r>
    <r>
      <rPr>
        <b/>
        <sz val="12"/>
        <rFont val="HGP教科書体"/>
        <family val="1"/>
      </rPr>
      <t>を記入</t>
    </r>
  </si>
  <si>
    <r>
      <t>Ｙｅｓの項目の内、右欄に</t>
    </r>
    <r>
      <rPr>
        <b/>
        <sz val="12"/>
        <rFont val="HGP教科書体"/>
        <family val="1"/>
      </rPr>
      <t>「表</t>
    </r>
    <r>
      <rPr>
        <b/>
        <i/>
        <sz val="11"/>
        <rFont val="ＭＳ ゴシック"/>
        <family val="3"/>
      </rPr>
      <t>～</t>
    </r>
    <r>
      <rPr>
        <b/>
        <sz val="12"/>
        <rFont val="HGP教科書体"/>
        <family val="1"/>
      </rPr>
      <t>」</t>
    </r>
    <r>
      <rPr>
        <sz val="12"/>
        <rFont val="HGP教科書体"/>
        <family val="1"/>
      </rPr>
      <t>と記載のある場合は、</t>
    </r>
    <r>
      <rPr>
        <b/>
        <sz val="12"/>
        <rFont val="HGP教科書体"/>
        <family val="1"/>
      </rPr>
      <t>必ず、該当する表を記入して</t>
    </r>
  </si>
  <si>
    <r>
      <t xml:space="preserve">② </t>
    </r>
    <r>
      <rPr>
        <b/>
        <sz val="12"/>
        <rFont val="HGP教科書体"/>
        <family val="1"/>
      </rPr>
      <t>表１～6</t>
    </r>
    <r>
      <rPr>
        <sz val="12"/>
        <rFont val="HGP教科書体"/>
        <family val="1"/>
      </rPr>
      <t>　（P.4～9）・・・</t>
    </r>
  </si>
  <si>
    <r>
      <t>　　（各表の右上枠内に、</t>
    </r>
    <r>
      <rPr>
        <u val="single"/>
        <sz val="12"/>
        <rFont val="HGP教科書体"/>
        <family val="1"/>
      </rPr>
      <t>事業所名を明記します</t>
    </r>
    <r>
      <rPr>
        <sz val="12"/>
        <rFont val="HGP教科書体"/>
        <family val="1"/>
      </rPr>
      <t>……略称で可）</t>
    </r>
  </si>
  <si>
    <t>【旅客船事業・内航海運業】チェックリスト記入表　</t>
  </si>
  <si>
    <t>チェック項目の内容が貴社の取組にあてはまる場合はYes欄に✓を、あてはまらない場合はNo欄に✓を、</t>
  </si>
  <si>
    <t>該当しない場合は該当なし欄に✓を記入してください。</t>
  </si>
  <si>
    <t>現状の環境保全活動への取組状況に関する評価結果や、検討した取組の改善策を踏まえ、
今後の目標や目標達成へむけた具体的な取組内容などを盛り込んだ
行動計画を作成（見直し）している</t>
  </si>
  <si>
    <t>３．大気汚染物質の排出抑制のための取組</t>
  </si>
  <si>
    <r>
      <t>（ディーゼル・ガソリンエンジン）</t>
    </r>
    <r>
      <rPr>
        <sz val="10"/>
        <rFont val="ＭＳ 明朝"/>
        <family val="1"/>
      </rPr>
      <t>＊すべての項目を満たすと[レベル2]</t>
    </r>
  </si>
  <si>
    <t>燃焼状態の把握（指圧図の撮取またはその他の適切な方法による。
ただし、ガソリンエンジンの場合は除く）</t>
  </si>
  <si>
    <t>５．廃棄物の発生抑制、適正処理及びリサイクルの推進</t>
  </si>
  <si>
    <t>陸揚げした廃棄物の処理に際して、適正処理やリサイクルを適切に実施している
業者に委託している</t>
  </si>
  <si>
    <t>事務所内でのエネルギー使用量、廃棄物排出量の削減についての取組状況を
目標に照らして評価し、取組状況が改善するよう、
取組の見直しを行う仕組みを設けている</t>
  </si>
  <si>
    <t>■表１</t>
  </si>
  <si>
    <t>　　　□　燃料の使用状況について把握している[レベル1]＜認証項目＞</t>
  </si>
  <si>
    <t>　　　　　　     　→　使用状況を下表に記入してください。</t>
  </si>
  <si>
    <t>　　　　　① 前期一年間の使用実績を記入してください。これは表２で原単位の今期目標を設定する基となります。</t>
  </si>
  <si>
    <t>　　　　　③ 「燃料消費量（Ｃ）」や「燃料消費原単位（Ｄ）又は（Ｅ）」欄の値は、表２における「燃料消費量」や「燃料消費原単位」の「前期実績（A）」欄へ</t>
  </si>
  <si>
    <t>（事業所名称及び）
船の種類</t>
  </si>
  <si>
    <t>両事業一括申請事業所には○を
記入</t>
  </si>
  <si>
    <t>　　　　 事業者が任意に設定してください。（人、台、トン、</t>
  </si>
  <si>
    <t xml:space="preserve">         単位ごとに別の表を使用するかしてください。</t>
  </si>
  <si>
    <t>　　に係わるガイドライン」（日本LPガス協会）に基づき換算。</t>
  </si>
  <si>
    <t>■表２</t>
  </si>
  <si>
    <t>　   □　燃料消費原単位等に関して定量的な目標を設定している[レベル2]＜認証項目＞</t>
  </si>
  <si>
    <t>　　　　　　　　→　現在の目標（改善率）と、その目標を掲げて取り組む期間を下表に記入してください。</t>
  </si>
  <si>
    <t xml:space="preserve">  　　① 「前期実績（A）」欄には、表１の「燃料消費原単位（Ｄ）又は（Ｅ）」欄又は</t>
  </si>
  <si>
    <t xml:space="preserve">  　　　　「燃料消費量（C）」欄の値を転記してください。（今期目標を決める基となります。）</t>
  </si>
  <si>
    <t>　　　② 「今期目標（C）」欄には、原単位又は消費量に関して「前期実績」に基づき設定した今期（現在を含む一年間）の目標値を記入してください。</t>
  </si>
  <si>
    <t>■表３</t>
  </si>
  <si>
    <r>
      <t>　　 行っている[レベル1]</t>
    </r>
    <r>
      <rPr>
        <sz val="11"/>
        <rFont val="ＭＳ Ｐゴシック"/>
        <family val="3"/>
      </rPr>
      <t>＜認証項目＞</t>
    </r>
  </si>
  <si>
    <t>　　→　教育・指導を行っている取組内容に✓をつけてください。</t>
  </si>
  <si>
    <t>※上記の項目のうち、1項目でも基礎的な知識についての教育・指導を行っている場合は、レベル1となります</t>
  </si>
  <si>
    <t>■表４</t>
  </si>
  <si>
    <t>　　→　行っている場合は、その取組内容に✓をつけてください。</t>
  </si>
  <si>
    <t>■表５</t>
  </si>
  <si>
    <t>■表６</t>
  </si>
  <si>
    <r>
      <t>　　□　廃棄物の発生状況について把握している[レベル1]</t>
    </r>
    <r>
      <rPr>
        <sz val="11"/>
        <rFont val="ＭＳ Ｐゴシック"/>
        <family val="3"/>
      </rPr>
      <t>＜認証項目＞</t>
    </r>
  </si>
  <si>
    <t>　　　　　→　把握している廃棄物の発生状況を、下表に記入してください。</t>
  </si>
  <si>
    <t>　　　　　→　目標を設定している場合は、下表の右側に記入してください。</t>
  </si>
  <si>
    <r>
      <rPr>
        <b/>
        <sz val="12"/>
        <rFont val="ＭＳ Ｐゴシック"/>
        <family val="3"/>
      </rPr>
      <t>【参考】リサイクル率計算表</t>
    </r>
    <r>
      <rPr>
        <b/>
        <sz val="11"/>
        <rFont val="ＭＳ Ｐゴシック"/>
        <family val="3"/>
      </rPr>
      <t xml:space="preserve">
</t>
    </r>
    <r>
      <rPr>
        <sz val="10"/>
        <rFont val="ＭＳ Ｐゴシック"/>
        <family val="3"/>
      </rPr>
      <t>（※ この表は印刷されません）</t>
    </r>
  </si>
  <si>
    <r>
      <t>(注）発生量の改善率　B=(A-C)÷A×1</t>
    </r>
    <r>
      <rPr>
        <sz val="11"/>
        <rFont val="ＭＳ Ｐゴシック"/>
        <family val="3"/>
      </rPr>
      <t>00</t>
    </r>
  </si>
  <si>
    <t>合計</t>
  </si>
  <si>
    <t>環　境　目　標</t>
  </si>
  <si>
    <t>会社名</t>
  </si>
  <si>
    <t>目標の基にした期間</t>
  </si>
  <si>
    <t>営業所名</t>
  </si>
  <si>
    <t>目標の取組み期間</t>
  </si>
  <si>
    <t>使用
エネルギー
（種類）</t>
  </si>
  <si>
    <t>単位：</t>
  </si>
  <si>
    <t>単位：</t>
  </si>
  <si>
    <t>前期実績　　　　</t>
  </si>
  <si>
    <t>前期実績　　　　　</t>
  </si>
  <si>
    <t>合　計</t>
  </si>
  <si>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</si>
  <si>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</si>
  <si>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t>※１ 二酸化炭素排出量の目標を設定している場合は入力してください。（任意）</t>
  </si>
  <si>
    <t>燃料消費原単位　（距離当たり）</t>
  </si>
  <si>
    <t>kl/</t>
  </si>
  <si>
    <r>
      <t>改善率</t>
    </r>
    <r>
      <rPr>
        <b/>
        <vertAlign val="superscript"/>
        <sz val="9"/>
        <rFont val="ＭＳ Ｐゴシック"/>
        <family val="3"/>
      </rPr>
      <t>※１</t>
    </r>
    <r>
      <rPr>
        <sz val="9"/>
        <rFont val="ＭＳ Ｐゴシック"/>
        <family val="3"/>
      </rPr>
      <t xml:space="preserve">
％</t>
    </r>
  </si>
  <si>
    <t>（事業所名称 及び）
船の種類</t>
  </si>
  <si>
    <t>船名</t>
  </si>
  <si>
    <r>
      <rPr>
        <u val="single"/>
        <sz val="12"/>
        <rFont val="HG創英角ﾎﾟｯﾌﾟ体"/>
        <family val="3"/>
      </rPr>
      <t>また</t>
    </r>
    <r>
      <rPr>
        <u val="single"/>
        <sz val="12"/>
        <color indexed="10"/>
        <rFont val="HG創英角ﾎﾟｯﾌﾟ体"/>
        <family val="3"/>
      </rPr>
      <t>、穴開け・ファイリング等もせず、申請書類のみを</t>
    </r>
    <r>
      <rPr>
        <u val="single"/>
        <sz val="12"/>
        <rFont val="HG創英角ﾎﾟｯﾌﾟ体"/>
        <family val="3"/>
      </rPr>
      <t>お送りください。</t>
    </r>
  </si>
  <si>
    <t>二酸化炭素排出量の目標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</si>
</sst>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_ "/>
    <numFmt numFmtId="178" formatCode="0.0000_ "/>
    <numFmt numFmtId="179" formatCode="#,##0.0_);[Red]\(#,##0.0\)"/>
    <numFmt numFmtId="180" formatCode="#,##0.0_ "/>
    <numFmt numFmtId="181" formatCode="0.0000_);[Red]\(0.0000\)"/>
    <numFmt numFmtId="182" formatCode="0.000_);[Red]\(0.000\)"/>
    <numFmt numFmtId="183" formatCode="0.000_ "/>
    <numFmt numFmtId="184" formatCode="#,##0.0000_ "/>
    <numFmt numFmtId="185" formatCode="#,##0_);[Red]\(#,##0\)"/>
    <numFmt numFmtId="186" formatCode="#,##0.00_);[Red]\(#,##0.00\)"/>
    <numFmt numFmtId="187" formatCode="0.00_);[Red]\(0.00\)"/>
    <numFmt numFmtId="188" formatCode="0.00000_);[Red]\(0.00000\)"/>
    <numFmt numFmtId="189" formatCode="0.0_);[Red]\(0.0\)"/>
    <numFmt numFmtId="190" formatCode="#,##0.0;[Red]\-#,##0.0"/>
    <numFmt numFmtId="191" formatCode="&quot;Yes&quot;;&quot;Yes&quot;;&quot;No&quot;"/>
    <numFmt numFmtId="192" formatCode="&quot;True&quot;;&quot;True&quot;;&quot;False&quot;"/>
    <numFmt numFmtId="193" formatCode="&quot;On&quot;;&quot;On&quot;;&quot;Off&quot;"/>
    <numFmt numFmtId="194" formatCode="[$€-2]\ #,##0.00_);[Red]\([$€-2]\ #,##0.00\)"/>
    <numFmt numFmtId="195" formatCode="0.00_ "/>
    <numFmt numFmtId="196" formatCode="0.0"/>
    <numFmt numFmtId="197" formatCode="[$]ggge&quot;年&quot;m&quot;月&quot;d&quot;日&quot;;@"/>
    <numFmt numFmtId="198" formatCode="[$-411]gge&quot;年&quot;m&quot;月&quot;d&quot;日&quot;;@"/>
    <numFmt numFmtId="199" formatCode="[$]gge&quot;年&quot;m&quot;月&quot;d&quot;日&quot;;@"/>
    <numFmt numFmtId="200" formatCode="0_ "/>
    <numFmt numFmtId="201" formatCode="0;\-0;;@"/>
    <numFmt numFmtId="202" formatCode="#,##0.00_ "/>
    <numFmt numFmtId="203" formatCode="#"/>
    <numFmt numFmtId="204" formatCode="[$]ggge&quot;年&quot;m&quot;月&quot;d&quot;日&quot;;@"/>
    <numFmt numFmtId="205" formatCode="[$]gge&quot;年&quot;m&quot;月&quot;d&quot;日&quot;;@"/>
  </numFmts>
  <fonts count="10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sz val="9"/>
      <name val="ＭＳ Ｐゴシック"/>
      <family val="3"/>
    </font>
    <font>
      <b/>
      <sz val="10"/>
      <name val="ＭＳ ゴシック"/>
      <family val="3"/>
    </font>
    <font>
      <sz val="9"/>
      <name val="MS UI Gothic"/>
      <family val="3"/>
    </font>
    <font>
      <sz val="24"/>
      <name val="ＭＳ ゴシック"/>
      <family val="3"/>
    </font>
    <font>
      <sz val="8"/>
      <name val="ＭＳ Ｐゴシック"/>
      <family val="3"/>
    </font>
    <font>
      <sz val="9"/>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u val="single"/>
      <sz val="12"/>
      <name val="HGP教科書体"/>
      <family val="1"/>
    </font>
    <font>
      <b/>
      <sz val="26"/>
      <name val="ＭＳ ゴシック"/>
      <family val="3"/>
    </font>
    <font>
      <sz val="11"/>
      <name val="ＭＳ Ｐ明朝"/>
      <family val="1"/>
    </font>
    <font>
      <sz val="8"/>
      <name val="ＭＳ ゴシック"/>
      <family val="3"/>
    </font>
    <font>
      <u val="single"/>
      <sz val="12"/>
      <name val="HG創英角ﾎﾟｯﾌﾟ体"/>
      <family val="3"/>
    </font>
    <font>
      <b/>
      <sz val="11"/>
      <name val="ＭＳ Ｐゴシック"/>
      <family val="3"/>
    </font>
    <font>
      <b/>
      <sz val="12"/>
      <name val="ＭＳ Ｐゴシック"/>
      <family val="3"/>
    </font>
    <font>
      <b/>
      <sz val="18"/>
      <name val="ＭＳ Ｐゴシック"/>
      <family val="3"/>
    </font>
    <font>
      <sz val="18"/>
      <name val="ＭＳ Ｐゴシック"/>
      <family val="3"/>
    </font>
    <font>
      <sz val="12"/>
      <name val="Segoe UI Symbol"/>
      <family val="2"/>
    </font>
    <font>
      <b/>
      <sz val="12"/>
      <name val="Segoe UI Symbol"/>
      <family val="2"/>
    </font>
    <font>
      <b/>
      <i/>
      <sz val="11"/>
      <name val="ＭＳ ゴシック"/>
      <family val="3"/>
    </font>
    <font>
      <sz val="8"/>
      <name val="ＭＳ 明朝"/>
      <family val="1"/>
    </font>
    <font>
      <sz val="9"/>
      <name val="Meiryo UI"/>
      <family val="3"/>
    </font>
    <font>
      <u val="single"/>
      <sz val="12"/>
      <color indexed="10"/>
      <name val="HG創英角ﾎﾟｯﾌﾟ体"/>
      <family val="3"/>
    </font>
    <font>
      <b/>
      <u val="single"/>
      <sz val="12"/>
      <color indexed="10"/>
      <name val="HG創英角ﾎﾟｯﾌﾟ体"/>
      <family val="3"/>
    </font>
    <font>
      <b/>
      <u val="single"/>
      <sz val="12"/>
      <name val="HG創英角ﾎﾟｯﾌﾟ体"/>
      <family val="3"/>
    </font>
    <font>
      <b/>
      <i/>
      <sz val="10"/>
      <name val="ＭＳ 明朝"/>
      <family val="1"/>
    </font>
    <font>
      <b/>
      <u val="single"/>
      <sz val="22"/>
      <name val="ＭＳ ゴシック"/>
      <family val="3"/>
    </font>
    <font>
      <b/>
      <u val="single"/>
      <sz val="12"/>
      <color indexed="10"/>
      <name val="HGP教科書体"/>
      <family val="1"/>
    </font>
    <font>
      <b/>
      <vertAlign val="superscript"/>
      <sz val="9"/>
      <name val="ＭＳ Ｐゴシック"/>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HG創英角ﾎﾟｯﾌﾟ体"/>
      <family val="3"/>
    </font>
    <font>
      <sz val="11"/>
      <name val="Calibri"/>
      <family val="3"/>
    </font>
    <font>
      <sz val="12"/>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399930238723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double"/>
      <right style="thin"/>
      <top style="thin"/>
      <bottom style="thin"/>
    </border>
    <border>
      <left style="double"/>
      <right style="thin"/>
      <top style="thin"/>
      <bottom>
        <color indexed="63"/>
      </bottom>
    </border>
    <border>
      <left style="double"/>
      <right style="thin"/>
      <top style="double"/>
      <bottom style="thin"/>
    </border>
    <border>
      <left style="thin"/>
      <right style="thin"/>
      <top style="thin"/>
      <bottom style="double"/>
    </border>
    <border>
      <left style="double"/>
      <right>
        <color indexed="63"/>
      </right>
      <top style="thin"/>
      <bottom style="double"/>
    </border>
    <border>
      <left style="double"/>
      <right style="thin"/>
      <top style="thin"/>
      <bottom style="double"/>
    </border>
    <border>
      <left style="thin"/>
      <right>
        <color indexed="63"/>
      </right>
      <top style="thin"/>
      <bottom style="double"/>
    </border>
    <border>
      <left style="thin"/>
      <right style="thin"/>
      <top style="thin"/>
      <bottom>
        <color indexed="63"/>
      </bottom>
    </border>
    <border>
      <left>
        <color indexed="63"/>
      </left>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color indexed="63"/>
      </left>
      <right>
        <color indexed="63"/>
      </right>
      <top>
        <color indexed="63"/>
      </top>
      <bottom style="thin"/>
    </border>
    <border>
      <left style="medium"/>
      <right style="double"/>
      <top>
        <color indexed="63"/>
      </top>
      <bottom style="double"/>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thin"/>
      <right style="thin"/>
      <top>
        <color indexed="63"/>
      </top>
      <bottom style="medium"/>
    </border>
    <border>
      <left>
        <color indexed="63"/>
      </left>
      <right style="double"/>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double"/>
      <top style="thin"/>
      <bottom style="double"/>
    </border>
    <border>
      <left style="thin"/>
      <right style="thin"/>
      <top style="thin"/>
      <bottom style="thin"/>
    </border>
    <border>
      <left style="double"/>
      <right style="thin"/>
      <top style="thin"/>
      <bottom style="mediu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medium"/>
    </border>
    <border>
      <left style="thin"/>
      <right style="double"/>
      <top style="thin"/>
      <bottom style="medium"/>
    </border>
    <border>
      <left style="hair"/>
      <right style="hair"/>
      <top>
        <color indexed="63"/>
      </top>
      <bottom style="thin"/>
    </border>
    <border>
      <left style="thin"/>
      <right>
        <color indexed="63"/>
      </right>
      <top style="double"/>
      <bottom style="thin"/>
    </border>
    <border>
      <left style="thin"/>
      <right>
        <color indexed="63"/>
      </right>
      <top style="thin"/>
      <bottom style="thin"/>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color indexed="63"/>
      </top>
      <bottom style="thin"/>
    </border>
    <border>
      <left style="medium"/>
      <right>
        <color indexed="63"/>
      </right>
      <top style="thin"/>
      <bottom style="thin"/>
    </border>
    <border>
      <left>
        <color indexed="63"/>
      </left>
      <right style="double"/>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style="double"/>
      <top>
        <color indexed="63"/>
      </top>
      <bottom>
        <color indexed="63"/>
      </bottom>
    </border>
    <border>
      <left style="medium"/>
      <right style="double"/>
      <top>
        <color indexed="63"/>
      </top>
      <bottom style="medium"/>
    </border>
    <border>
      <left style="double"/>
      <right style="medium"/>
      <top style="thin"/>
      <bottom style="medium"/>
    </border>
    <border>
      <left style="medium"/>
      <right style="double"/>
      <top style="double"/>
      <bottom style="thin"/>
    </border>
    <border>
      <left style="double"/>
      <right>
        <color indexed="63"/>
      </right>
      <top style="thin"/>
      <bottom style="thin"/>
    </border>
    <border>
      <left style="hair"/>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style="thin"/>
    </border>
    <border>
      <left>
        <color indexed="63"/>
      </left>
      <right style="double"/>
      <top style="thin"/>
      <bottom style="double"/>
    </border>
    <border>
      <left>
        <color indexed="63"/>
      </left>
      <right style="thin"/>
      <top>
        <color indexed="63"/>
      </top>
      <bottom style="thin"/>
    </border>
    <border>
      <left>
        <color indexed="63"/>
      </left>
      <right style="thin"/>
      <top style="thin"/>
      <bottom style="medium"/>
    </border>
    <border>
      <left style="double"/>
      <right>
        <color indexed="63"/>
      </right>
      <top style="dotted"/>
      <bottom style="thin"/>
    </border>
    <border>
      <left>
        <color indexed="63"/>
      </left>
      <right>
        <color indexed="63"/>
      </right>
      <top style="dotted"/>
      <bottom style="thin"/>
    </border>
    <border>
      <left>
        <color indexed="63"/>
      </left>
      <right style="double"/>
      <top style="dotted"/>
      <bottom style="thin"/>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style="double"/>
    </border>
    <border>
      <left style="thin"/>
      <right>
        <color indexed="63"/>
      </right>
      <top>
        <color indexed="63"/>
      </top>
      <bottom style="double"/>
    </border>
    <border>
      <left style="thin"/>
      <right style="double"/>
      <top style="thin"/>
      <bottom>
        <color indexed="63"/>
      </bottom>
    </border>
    <border>
      <left style="thin"/>
      <right style="double"/>
      <top>
        <color indexed="63"/>
      </top>
      <bottom style="thin"/>
    </border>
    <border>
      <left style="thin"/>
      <right style="hair"/>
      <top style="thin"/>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thin"/>
      <bottom style="thin"/>
    </border>
    <border>
      <left style="double"/>
      <right>
        <color indexed="63"/>
      </right>
      <top style="double"/>
      <bottom style="thin"/>
    </border>
    <border>
      <left style="double"/>
      <right>
        <color indexed="63"/>
      </right>
      <top>
        <color indexed="63"/>
      </top>
      <bottom style="thin"/>
    </border>
    <border>
      <left>
        <color indexed="63"/>
      </left>
      <right style="thin"/>
      <top style="double"/>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double"/>
      <bottom style="medium"/>
    </border>
    <border>
      <left style="thin"/>
      <right style="medium"/>
      <top style="double"/>
      <bottom style="medium"/>
    </border>
    <border>
      <left style="double"/>
      <right>
        <color indexed="63"/>
      </right>
      <top style="thin"/>
      <bottom style="medium"/>
    </border>
    <border>
      <left style="thin"/>
      <right style="medium"/>
      <top style="double"/>
      <bottom style="thin"/>
    </border>
    <border>
      <left style="double"/>
      <right style="thin"/>
      <top style="medium"/>
      <bottom style="thin"/>
    </border>
    <border>
      <left style="thin"/>
      <right style="double"/>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thin"/>
      <top>
        <color indexed="63"/>
      </top>
      <bottom style="medium"/>
    </border>
    <border>
      <left style="thin"/>
      <right>
        <color indexed="63"/>
      </right>
      <top>
        <color indexed="63"/>
      </top>
      <bottom style="medium"/>
    </border>
    <border>
      <left>
        <color indexed="63"/>
      </left>
      <right style="double"/>
      <top>
        <color indexed="63"/>
      </top>
      <bottom style="medium"/>
    </border>
    <border>
      <left style="double"/>
      <right style="thin"/>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style="double"/>
      <top style="medium"/>
      <bottom>
        <color indexed="63"/>
      </bottom>
    </border>
    <border>
      <left style="double"/>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medium"/>
      <top style="dotted"/>
      <bottom style="thin"/>
    </border>
    <border>
      <left style="medium"/>
      <right style="thin"/>
      <top>
        <color indexed="63"/>
      </top>
      <bottom style="double"/>
    </border>
    <border>
      <left style="thin"/>
      <right style="double"/>
      <top style="medium"/>
      <bottom>
        <color indexed="63"/>
      </bottom>
    </border>
    <border>
      <left style="thin"/>
      <right style="double"/>
      <top>
        <color indexed="63"/>
      </top>
      <bottom>
        <color indexed="63"/>
      </bottom>
    </border>
    <border>
      <left style="thin"/>
      <right style="double"/>
      <top>
        <color indexed="63"/>
      </top>
      <bottom style="double"/>
    </border>
    <border>
      <left>
        <color indexed="63"/>
      </left>
      <right style="thin"/>
      <top style="medium"/>
      <bottom>
        <color indexed="63"/>
      </bottom>
    </border>
    <border>
      <left style="double"/>
      <right style="thin"/>
      <top style="medium"/>
      <bottom>
        <color indexed="63"/>
      </bottom>
    </border>
    <border>
      <left style="double"/>
      <right>
        <color indexed="63"/>
      </right>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1" applyNumberFormat="0" applyAlignment="0" applyProtection="0"/>
    <xf numFmtId="0" fontId="8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6" fillId="0" borderId="3" applyNumberFormat="0" applyFill="0" applyAlignment="0" applyProtection="0"/>
    <xf numFmtId="0" fontId="87" fillId="28" borderId="0" applyNumberFormat="0" applyBorder="0" applyAlignment="0" applyProtection="0"/>
    <xf numFmtId="0" fontId="88" fillId="29"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29"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97" fillId="31" borderId="0" applyNumberFormat="0" applyBorder="0" applyAlignment="0" applyProtection="0"/>
  </cellStyleXfs>
  <cellXfs count="772">
    <xf numFmtId="0" fontId="0" fillId="0" borderId="0" xfId="0"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13" fillId="0" borderId="0" xfId="0" applyFont="1" applyFill="1" applyBorder="1" applyAlignment="1">
      <alignment vertical="center"/>
    </xf>
    <xf numFmtId="0" fontId="21" fillId="0" borderId="0" xfId="0" applyFont="1" applyBorder="1" applyAlignment="1">
      <alignment horizontal="center" vertical="center"/>
    </xf>
    <xf numFmtId="0" fontId="5" fillId="0" borderId="0" xfId="63" applyFont="1" applyAlignment="1">
      <alignment/>
      <protection/>
    </xf>
    <xf numFmtId="0" fontId="6" fillId="0" borderId="0" xfId="63" applyFont="1" applyAlignment="1">
      <alignment vertical="center" wrapText="1"/>
      <protection/>
    </xf>
    <xf numFmtId="0" fontId="5" fillId="0" borderId="0" xfId="63" applyFont="1" applyAlignment="1">
      <alignment vertical="center"/>
      <protection/>
    </xf>
    <xf numFmtId="0" fontId="21" fillId="0" borderId="10" xfId="0" applyFont="1" applyFill="1" applyBorder="1" applyAlignment="1">
      <alignment horizontal="center" vertical="center"/>
    </xf>
    <xf numFmtId="178" fontId="13" fillId="0" borderId="11" xfId="0" applyNumberFormat="1" applyFont="1" applyFill="1" applyBorder="1" applyAlignment="1">
      <alignment horizontal="center" vertical="center"/>
    </xf>
    <xf numFmtId="184" fontId="13" fillId="0" borderId="11" xfId="0" applyNumberFormat="1" applyFont="1" applyFill="1" applyBorder="1" applyAlignment="1">
      <alignment horizontal="center" vertical="center"/>
    </xf>
    <xf numFmtId="184" fontId="13" fillId="0" borderId="12" xfId="0" applyNumberFormat="1" applyFont="1" applyFill="1" applyBorder="1" applyAlignment="1">
      <alignment horizontal="center" vertical="center"/>
    </xf>
    <xf numFmtId="178" fontId="13" fillId="0" borderId="13" xfId="0" applyNumberFormat="1" applyFont="1" applyFill="1" applyBorder="1" applyAlignment="1">
      <alignment horizontal="center" vertical="center"/>
    </xf>
    <xf numFmtId="0" fontId="5" fillId="0" borderId="0" xfId="67" applyFont="1" applyAlignment="1">
      <alignment vertical="center"/>
      <protection/>
    </xf>
    <xf numFmtId="0" fontId="6" fillId="0" borderId="0" xfId="67" applyFont="1" applyAlignment="1">
      <alignment vertical="center" wrapText="1"/>
      <protection/>
    </xf>
    <xf numFmtId="0" fontId="21" fillId="0" borderId="0" xfId="0" applyFont="1" applyFill="1" applyAlignment="1">
      <alignment/>
    </xf>
    <xf numFmtId="0" fontId="26" fillId="0" borderId="0" xfId="0" applyFont="1" applyFill="1" applyAlignment="1">
      <alignment/>
    </xf>
    <xf numFmtId="0" fontId="0" fillId="0" borderId="0" xfId="65">
      <alignment/>
      <protection/>
    </xf>
    <xf numFmtId="0" fontId="32" fillId="0" borderId="0" xfId="65" applyFont="1" applyAlignment="1">
      <alignment horizontal="center" vertical="center"/>
      <protection/>
    </xf>
    <xf numFmtId="0" fontId="30" fillId="0" borderId="0" xfId="65" applyFont="1" applyAlignment="1">
      <alignment vertical="center"/>
      <protection/>
    </xf>
    <xf numFmtId="0" fontId="31" fillId="0" borderId="0" xfId="65" applyFont="1" applyAlignment="1">
      <alignment vertical="center"/>
      <protection/>
    </xf>
    <xf numFmtId="0" fontId="33" fillId="0" borderId="0" xfId="65" applyFont="1" applyAlignment="1">
      <alignment vertical="center"/>
      <protection/>
    </xf>
    <xf numFmtId="0" fontId="34" fillId="0" borderId="0" xfId="65" applyFont="1" applyAlignment="1">
      <alignment vertical="center"/>
      <protection/>
    </xf>
    <xf numFmtId="0" fontId="30" fillId="0" borderId="0" xfId="65" applyFont="1" applyAlignment="1" quotePrefix="1">
      <alignment horizontal="right" vertical="center"/>
      <protection/>
    </xf>
    <xf numFmtId="0" fontId="37" fillId="0" borderId="0" xfId="0" applyFont="1" applyAlignment="1">
      <alignment/>
    </xf>
    <xf numFmtId="0" fontId="37" fillId="0" borderId="0" xfId="0" applyFont="1" applyFill="1" applyAlignment="1">
      <alignment/>
    </xf>
    <xf numFmtId="0" fontId="37" fillId="0" borderId="0" xfId="0" applyFont="1" applyAlignment="1">
      <alignment/>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38" fillId="0" borderId="0" xfId="0" applyFont="1" applyFill="1" applyAlignment="1">
      <alignment vertical="center"/>
    </xf>
    <xf numFmtId="0" fontId="38" fillId="0" borderId="0" xfId="0" applyFont="1" applyAlignment="1">
      <alignment/>
    </xf>
    <xf numFmtId="0" fontId="25" fillId="0" borderId="0" xfId="0" applyFont="1" applyAlignment="1">
      <alignment/>
    </xf>
    <xf numFmtId="0" fontId="21" fillId="0" borderId="0" xfId="0" applyFont="1" applyFill="1" applyBorder="1" applyAlignment="1">
      <alignment/>
    </xf>
    <xf numFmtId="0" fontId="26" fillId="0" borderId="0" xfId="0" applyFont="1" applyFill="1" applyBorder="1" applyAlignment="1">
      <alignment/>
    </xf>
    <xf numFmtId="183"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5" fillId="0" borderId="0" xfId="0" applyFont="1" applyFill="1" applyBorder="1" applyAlignment="1">
      <alignment horizontal="left"/>
    </xf>
    <xf numFmtId="183" fontId="21" fillId="0" borderId="0" xfId="0" applyNumberFormat="1" applyFont="1" applyFill="1" applyBorder="1" applyAlignment="1">
      <alignment horizontal="left"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18" fillId="0" borderId="0" xfId="0" applyFont="1" applyAlignment="1">
      <alignment/>
    </xf>
    <xf numFmtId="0" fontId="29" fillId="0" borderId="0" xfId="64" applyFont="1" applyAlignment="1">
      <alignment horizontal="right" vertical="center"/>
      <protection/>
    </xf>
    <xf numFmtId="0" fontId="39" fillId="0" borderId="0" xfId="64" applyFont="1" applyAlignment="1">
      <alignment vertical="center"/>
      <protection/>
    </xf>
    <xf numFmtId="0" fontId="18" fillId="0" borderId="0" xfId="66" applyFont="1" applyAlignment="1">
      <alignment/>
      <protection/>
    </xf>
    <xf numFmtId="0" fontId="10" fillId="0" borderId="0" xfId="66" applyFont="1" applyAlignment="1">
      <alignment/>
      <protection/>
    </xf>
    <xf numFmtId="0" fontId="10" fillId="0" borderId="0" xfId="66" applyFont="1" applyAlignment="1">
      <alignment horizontal="center"/>
      <protection/>
    </xf>
    <xf numFmtId="0" fontId="6" fillId="0" borderId="0" xfId="66" applyFont="1" applyAlignment="1">
      <alignment wrapText="1"/>
      <protection/>
    </xf>
    <xf numFmtId="0" fontId="6" fillId="0" borderId="0" xfId="66" applyFont="1" applyAlignment="1">
      <alignment/>
      <protection/>
    </xf>
    <xf numFmtId="0" fontId="4" fillId="0" borderId="0" xfId="63" applyFont="1" applyAlignment="1">
      <alignment/>
      <protection/>
    </xf>
    <xf numFmtId="0" fontId="4" fillId="0" borderId="0" xfId="67" applyFont="1" applyAlignment="1">
      <alignment/>
      <protection/>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13" fillId="27" borderId="19" xfId="0" applyFont="1" applyFill="1" applyBorder="1" applyAlignment="1">
      <alignment horizontal="center" vertical="center"/>
    </xf>
    <xf numFmtId="0" fontId="41" fillId="0" borderId="0" xfId="0" applyFont="1" applyAlignment="1">
      <alignment/>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vertical="center"/>
    </xf>
    <xf numFmtId="0" fontId="13" fillId="0" borderId="22" xfId="0"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41" fillId="0" borderId="0" xfId="0" applyFont="1" applyFill="1" applyBorder="1" applyAlignment="1">
      <alignment horizontal="center" vertical="top"/>
    </xf>
    <xf numFmtId="0" fontId="41" fillId="0" borderId="0" xfId="0" applyFont="1" applyFill="1" applyAlignment="1">
      <alignment horizontal="center" vertical="top"/>
    </xf>
    <xf numFmtId="0" fontId="0" fillId="0" borderId="0" xfId="0" applyFont="1" applyFill="1" applyBorder="1" applyAlignment="1" applyProtection="1">
      <alignment horizontal="right" vertical="top"/>
      <protection locked="0"/>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right" vertical="center"/>
      <protection locked="0"/>
    </xf>
    <xf numFmtId="0" fontId="38" fillId="0" borderId="0" xfId="0" applyFont="1" applyFill="1" applyAlignment="1">
      <alignment/>
    </xf>
    <xf numFmtId="0" fontId="38" fillId="0" borderId="0" xfId="0" applyFont="1" applyAlignment="1">
      <alignment/>
    </xf>
    <xf numFmtId="0" fontId="38" fillId="0" borderId="0" xfId="0" applyFont="1" applyFill="1" applyAlignment="1">
      <alignment vertical="top"/>
    </xf>
    <xf numFmtId="0" fontId="38" fillId="0" borderId="0" xfId="0" applyFont="1" applyAlignment="1">
      <alignment vertical="top"/>
    </xf>
    <xf numFmtId="0" fontId="38" fillId="0" borderId="0" xfId="0" applyFont="1" applyAlignment="1">
      <alignment vertical="center"/>
    </xf>
    <xf numFmtId="0" fontId="25" fillId="0" borderId="0" xfId="0" applyFont="1" applyAlignment="1">
      <alignment vertical="center"/>
    </xf>
    <xf numFmtId="0" fontId="25" fillId="0" borderId="0" xfId="0" applyFont="1" applyFill="1" applyBorder="1" applyAlignment="1">
      <alignment horizontal="left" vertical="top"/>
    </xf>
    <xf numFmtId="0" fontId="25" fillId="0" borderId="0" xfId="0" applyFont="1" applyAlignment="1">
      <alignment vertical="top"/>
    </xf>
    <xf numFmtId="0" fontId="37" fillId="0" borderId="0" xfId="0" applyFont="1" applyAlignment="1">
      <alignment vertical="top"/>
    </xf>
    <xf numFmtId="0" fontId="13" fillId="0" borderId="23" xfId="0" applyFont="1" applyFill="1" applyBorder="1" applyAlignment="1">
      <alignment vertical="center" wrapText="1"/>
    </xf>
    <xf numFmtId="0" fontId="0" fillId="0" borderId="0" xfId="0" applyFont="1" applyAlignment="1">
      <alignment/>
    </xf>
    <xf numFmtId="0" fontId="0" fillId="27" borderId="24" xfId="0" applyFont="1" applyFill="1" applyBorder="1" applyAlignment="1">
      <alignment horizontal="center" vertical="center" wrapText="1"/>
    </xf>
    <xf numFmtId="0" fontId="0" fillId="27" borderId="25" xfId="0" applyFont="1" applyFill="1" applyBorder="1" applyAlignment="1">
      <alignment horizontal="center" vertical="center" wrapText="1"/>
    </xf>
    <xf numFmtId="0" fontId="0" fillId="27" borderId="26" xfId="0" applyFont="1" applyFill="1" applyBorder="1" applyAlignment="1">
      <alignment horizontal="center" vertical="center" wrapText="1"/>
    </xf>
    <xf numFmtId="190" fontId="0" fillId="0" borderId="27" xfId="51" applyNumberFormat="1" applyFont="1" applyFill="1" applyBorder="1" applyAlignment="1">
      <alignment horizontal="center" vertical="center"/>
    </xf>
    <xf numFmtId="0" fontId="0" fillId="0" borderId="22" xfId="0" applyFont="1" applyFill="1" applyBorder="1" applyAlignment="1">
      <alignment vertical="center" wrapText="1"/>
    </xf>
    <xf numFmtId="0" fontId="0" fillId="0" borderId="28" xfId="0" applyFont="1" applyFill="1" applyBorder="1" applyAlignment="1">
      <alignment vertical="center" wrapText="1"/>
    </xf>
    <xf numFmtId="0" fontId="0" fillId="0" borderId="0" xfId="0" applyFont="1" applyFill="1" applyAlignment="1">
      <alignment/>
    </xf>
    <xf numFmtId="0" fontId="10" fillId="0" borderId="0" xfId="62" applyFont="1" applyAlignment="1">
      <alignment vertical="center"/>
      <protection/>
    </xf>
    <xf numFmtId="0" fontId="4" fillId="0" borderId="0" xfId="62" applyFont="1" applyAlignment="1">
      <alignment/>
      <protection/>
    </xf>
    <xf numFmtId="0" fontId="5" fillId="0" borderId="0" xfId="62" applyFont="1" applyAlignment="1">
      <alignment vertical="center"/>
      <protection/>
    </xf>
    <xf numFmtId="0" fontId="6" fillId="0" borderId="0" xfId="62" applyFont="1" applyAlignment="1">
      <alignment vertical="center" wrapText="1"/>
      <protection/>
    </xf>
    <xf numFmtId="0" fontId="12" fillId="0" borderId="0" xfId="62" applyFont="1" applyAlignment="1">
      <alignment vertical="center" wrapText="1"/>
      <protection/>
    </xf>
    <xf numFmtId="0" fontId="11" fillId="0" borderId="0" xfId="62" applyFont="1" applyAlignment="1">
      <alignment horizontal="center" vertical="center"/>
      <protection/>
    </xf>
    <xf numFmtId="0" fontId="5" fillId="0" borderId="0" xfId="62" applyFont="1" applyAlignment="1">
      <alignment/>
      <protection/>
    </xf>
    <xf numFmtId="0" fontId="0" fillId="0" borderId="0" xfId="0" applyFont="1" applyAlignment="1">
      <alignment/>
    </xf>
    <xf numFmtId="0" fontId="0" fillId="0" borderId="0" xfId="0" applyAlignment="1">
      <alignment vertical="top"/>
    </xf>
    <xf numFmtId="0" fontId="28" fillId="0" borderId="0" xfId="0" applyFont="1" applyAlignment="1">
      <alignment horizontal="center" vertical="center"/>
    </xf>
    <xf numFmtId="0" fontId="31" fillId="0" borderId="0" xfId="0" applyFont="1" applyAlignment="1">
      <alignment/>
    </xf>
    <xf numFmtId="0" fontId="32"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1" fillId="0" borderId="0" xfId="64" applyFont="1">
      <alignment/>
      <protection/>
    </xf>
    <xf numFmtId="0" fontId="30" fillId="0" borderId="0" xfId="64" applyFont="1">
      <alignment/>
      <protection/>
    </xf>
    <xf numFmtId="0" fontId="7" fillId="32" borderId="29" xfId="66" applyFont="1" applyFill="1" applyBorder="1" applyAlignment="1">
      <alignment horizontal="center" vertical="center"/>
      <protection/>
    </xf>
    <xf numFmtId="0" fontId="7" fillId="32" borderId="30" xfId="66" applyFont="1" applyFill="1" applyBorder="1" applyAlignment="1">
      <alignment horizontal="center" vertical="center"/>
      <protection/>
    </xf>
    <xf numFmtId="0" fontId="47" fillId="32" borderId="30" xfId="66" applyFont="1" applyFill="1" applyBorder="1" applyAlignment="1">
      <alignment horizontal="center" vertical="center" wrapText="1"/>
      <protection/>
    </xf>
    <xf numFmtId="0" fontId="8" fillId="32" borderId="30" xfId="66" applyFont="1" applyFill="1" applyBorder="1" applyAlignment="1">
      <alignment horizontal="center" vertical="center"/>
      <protection/>
    </xf>
    <xf numFmtId="0" fontId="6" fillId="32" borderId="31" xfId="66" applyFont="1" applyFill="1" applyBorder="1" applyAlignment="1">
      <alignment horizontal="center" vertical="center"/>
      <protection/>
    </xf>
    <xf numFmtId="0" fontId="6" fillId="0" borderId="0" xfId="66" applyFont="1">
      <alignment vertical="center"/>
      <protection/>
    </xf>
    <xf numFmtId="0" fontId="10" fillId="0" borderId="32" xfId="63" applyFont="1" applyBorder="1" applyAlignment="1">
      <alignment vertical="center"/>
      <protection/>
    </xf>
    <xf numFmtId="0" fontId="10" fillId="0" borderId="33" xfId="63" applyFont="1" applyBorder="1" applyAlignment="1">
      <alignment vertical="center"/>
      <protection/>
    </xf>
    <xf numFmtId="0" fontId="11" fillId="33" borderId="33"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2" fillId="0" borderId="33" xfId="63" applyFont="1" applyBorder="1" applyAlignment="1">
      <alignment vertical="center" wrapText="1"/>
      <protection/>
    </xf>
    <xf numFmtId="0" fontId="12" fillId="0" borderId="34" xfId="62" applyFont="1" applyBorder="1" applyAlignment="1">
      <alignment vertical="center" wrapText="1"/>
      <protection/>
    </xf>
    <xf numFmtId="0" fontId="11" fillId="0" borderId="33" xfId="63" applyFont="1" applyBorder="1" applyAlignment="1">
      <alignment horizontal="center" vertical="center"/>
      <protection/>
    </xf>
    <xf numFmtId="0" fontId="10" fillId="0" borderId="32" xfId="62" applyFont="1" applyBorder="1" applyAlignment="1">
      <alignment vertical="center"/>
      <protection/>
    </xf>
    <xf numFmtId="0" fontId="10" fillId="0" borderId="33" xfId="62" applyFont="1" applyBorder="1" applyAlignment="1">
      <alignment vertical="center"/>
      <protection/>
    </xf>
    <xf numFmtId="0" fontId="11" fillId="33" borderId="33" xfId="62" applyFont="1" applyFill="1" applyBorder="1" applyAlignment="1">
      <alignment horizontal="center" vertical="center"/>
      <protection/>
    </xf>
    <xf numFmtId="0" fontId="11" fillId="34" borderId="33" xfId="62" applyFont="1" applyFill="1" applyBorder="1" applyAlignment="1">
      <alignment horizontal="center" vertical="center"/>
      <protection/>
    </xf>
    <xf numFmtId="0" fontId="12" fillId="0" borderId="33" xfId="62" applyFont="1" applyBorder="1" applyAlignment="1">
      <alignment vertical="center" wrapText="1"/>
      <protection/>
    </xf>
    <xf numFmtId="0" fontId="11" fillId="0" borderId="33" xfId="63" applyFont="1" applyFill="1" applyBorder="1" applyAlignment="1">
      <alignment horizontal="center" vertical="center"/>
      <protection/>
    </xf>
    <xf numFmtId="0" fontId="10" fillId="0" borderId="35" xfId="63" applyFont="1" applyBorder="1" applyAlignment="1">
      <alignment vertical="center"/>
      <protection/>
    </xf>
    <xf numFmtId="0" fontId="10" fillId="0" borderId="36" xfId="63" applyFont="1" applyBorder="1" applyAlignment="1">
      <alignment vertical="center"/>
      <protection/>
    </xf>
    <xf numFmtId="0" fontId="11" fillId="33" borderId="36" xfId="63" applyFont="1" applyFill="1" applyBorder="1" applyAlignment="1">
      <alignment horizontal="center" vertical="center"/>
      <protection/>
    </xf>
    <xf numFmtId="0" fontId="11" fillId="0" borderId="36" xfId="63" applyFont="1" applyBorder="1" applyAlignment="1">
      <alignment horizontal="center" vertical="center"/>
      <protection/>
    </xf>
    <xf numFmtId="0" fontId="12" fillId="0" borderId="36" xfId="63" applyFont="1" applyBorder="1" applyAlignment="1">
      <alignment vertical="center" wrapText="1"/>
      <protection/>
    </xf>
    <xf numFmtId="0" fontId="11" fillId="0" borderId="33" xfId="62" applyFont="1" applyFill="1" applyBorder="1" applyAlignment="1">
      <alignment horizontal="center" vertical="center"/>
      <protection/>
    </xf>
    <xf numFmtId="0" fontId="11" fillId="0" borderId="33" xfId="62" applyFont="1" applyBorder="1" applyAlignment="1">
      <alignment horizontal="center" vertical="center"/>
      <protection/>
    </xf>
    <xf numFmtId="0" fontId="10" fillId="0" borderId="32" xfId="62" applyFont="1" applyBorder="1" applyAlignment="1">
      <alignment vertical="top"/>
      <protection/>
    </xf>
    <xf numFmtId="0" fontId="10" fillId="0" borderId="33" xfId="62" applyFont="1" applyBorder="1" applyAlignment="1">
      <alignment vertical="top"/>
      <protection/>
    </xf>
    <xf numFmtId="0" fontId="11" fillId="33" borderId="33" xfId="62" applyFont="1" applyFill="1" applyBorder="1" applyAlignment="1">
      <alignment horizontal="center" vertical="top"/>
      <protection/>
    </xf>
    <xf numFmtId="0" fontId="11" fillId="0" borderId="33" xfId="62" applyFont="1" applyFill="1" applyBorder="1" applyAlignment="1">
      <alignment horizontal="center" vertical="top"/>
      <protection/>
    </xf>
    <xf numFmtId="0" fontId="22" fillId="0" borderId="33" xfId="62" applyFont="1" applyBorder="1" applyAlignment="1">
      <alignment wrapText="1"/>
      <protection/>
    </xf>
    <xf numFmtId="0" fontId="11" fillId="34" borderId="33" xfId="62" applyFont="1" applyFill="1" applyBorder="1" applyAlignment="1">
      <alignment horizontal="center" vertical="top"/>
      <protection/>
    </xf>
    <xf numFmtId="0" fontId="12" fillId="0" borderId="33" xfId="62" applyFont="1" applyFill="1" applyBorder="1" applyAlignment="1">
      <alignment vertical="center" wrapText="1"/>
      <protection/>
    </xf>
    <xf numFmtId="0" fontId="10" fillId="0" borderId="35" xfId="62" applyFont="1" applyBorder="1" applyAlignment="1">
      <alignment vertical="top"/>
      <protection/>
    </xf>
    <xf numFmtId="0" fontId="10" fillId="0" borderId="36" xfId="62" applyFont="1" applyBorder="1" applyAlignment="1">
      <alignment vertical="top"/>
      <protection/>
    </xf>
    <xf numFmtId="0" fontId="11" fillId="33" borderId="36" xfId="62" applyFont="1" applyFill="1" applyBorder="1" applyAlignment="1">
      <alignment horizontal="center" vertical="top"/>
      <protection/>
    </xf>
    <xf numFmtId="0" fontId="11" fillId="34" borderId="36" xfId="62" applyFont="1" applyFill="1" applyBorder="1" applyAlignment="1">
      <alignment horizontal="center" vertical="top"/>
      <protection/>
    </xf>
    <xf numFmtId="0" fontId="12" fillId="0" borderId="36" xfId="62" applyFont="1" applyBorder="1" applyAlignment="1">
      <alignment vertical="center" wrapText="1"/>
      <protection/>
    </xf>
    <xf numFmtId="0" fontId="11" fillId="33" borderId="33" xfId="62" applyFont="1" applyFill="1" applyBorder="1" applyAlignment="1">
      <alignment vertical="top"/>
      <protection/>
    </xf>
    <xf numFmtId="0" fontId="11" fillId="0" borderId="33" xfId="62" applyFont="1" applyBorder="1" applyAlignment="1">
      <alignment vertical="top"/>
      <protection/>
    </xf>
    <xf numFmtId="0" fontId="10" fillId="0" borderId="35" xfId="62" applyFont="1" applyBorder="1" applyAlignment="1">
      <alignment vertical="center"/>
      <protection/>
    </xf>
    <xf numFmtId="0" fontId="10" fillId="0" borderId="36" xfId="62" applyFont="1" applyBorder="1" applyAlignment="1">
      <alignment vertical="center"/>
      <protection/>
    </xf>
    <xf numFmtId="0" fontId="11" fillId="33" borderId="36" xfId="62" applyFont="1" applyFill="1" applyBorder="1" applyAlignment="1">
      <alignment horizontal="center" vertical="center"/>
      <protection/>
    </xf>
    <xf numFmtId="0" fontId="11" fillId="0" borderId="36" xfId="62" applyFont="1" applyBorder="1" applyAlignment="1">
      <alignment horizontal="center" vertical="center"/>
      <protection/>
    </xf>
    <xf numFmtId="0" fontId="13" fillId="0" borderId="37" xfId="0" applyFont="1" applyBorder="1" applyAlignment="1">
      <alignment/>
    </xf>
    <xf numFmtId="0" fontId="13" fillId="0" borderId="34" xfId="0" applyFont="1" applyBorder="1" applyAlignment="1">
      <alignment/>
    </xf>
    <xf numFmtId="0" fontId="13" fillId="0" borderId="38" xfId="0" applyFont="1" applyBorder="1" applyAlignment="1">
      <alignment/>
    </xf>
    <xf numFmtId="0" fontId="10" fillId="0" borderId="32" xfId="67" applyFont="1" applyBorder="1" applyAlignment="1">
      <alignment horizontal="center" vertical="center"/>
      <protection/>
    </xf>
    <xf numFmtId="0" fontId="10" fillId="0" borderId="33" xfId="67" applyFont="1" applyBorder="1" applyAlignment="1">
      <alignment horizontal="center" vertical="center"/>
      <protection/>
    </xf>
    <xf numFmtId="0" fontId="11" fillId="33" borderId="33" xfId="67" applyFont="1" applyFill="1" applyBorder="1" applyAlignment="1">
      <alignment horizontal="center" vertical="center"/>
      <protection/>
    </xf>
    <xf numFmtId="0" fontId="11" fillId="34" borderId="33" xfId="67" applyFont="1" applyFill="1" applyBorder="1" applyAlignment="1">
      <alignment horizontal="center" vertical="center"/>
      <protection/>
    </xf>
    <xf numFmtId="0" fontId="12" fillId="0" borderId="33" xfId="67" applyFont="1" applyBorder="1" applyAlignment="1">
      <alignment vertical="center" wrapText="1"/>
      <protection/>
    </xf>
    <xf numFmtId="0" fontId="10" fillId="0" borderId="32" xfId="67" applyFont="1" applyBorder="1" applyAlignment="1" applyProtection="1">
      <alignment horizontal="center" vertical="center"/>
      <protection locked="0"/>
    </xf>
    <xf numFmtId="0" fontId="10" fillId="0" borderId="33" xfId="67" applyFont="1" applyBorder="1" applyAlignment="1" applyProtection="1">
      <alignment horizontal="center" vertical="center"/>
      <protection locked="0"/>
    </xf>
    <xf numFmtId="0" fontId="10" fillId="33" borderId="33" xfId="67" applyFont="1" applyFill="1" applyBorder="1" applyAlignment="1">
      <alignment horizontal="center" vertical="center"/>
      <protection/>
    </xf>
    <xf numFmtId="0" fontId="10" fillId="34" borderId="33" xfId="67" applyFont="1" applyFill="1" applyBorder="1" applyAlignment="1">
      <alignment horizontal="center" vertical="center"/>
      <protection/>
    </xf>
    <xf numFmtId="0" fontId="11" fillId="0" borderId="33" xfId="67" applyFont="1" applyFill="1" applyBorder="1" applyAlignment="1">
      <alignment horizontal="center" vertical="center"/>
      <protection/>
    </xf>
    <xf numFmtId="0" fontId="12" fillId="0" borderId="33" xfId="67" applyFont="1" applyFill="1" applyBorder="1" applyAlignment="1">
      <alignment vertical="center" wrapText="1"/>
      <protection/>
    </xf>
    <xf numFmtId="0" fontId="10" fillId="0" borderId="35" xfId="67" applyFont="1" applyBorder="1" applyAlignment="1" applyProtection="1">
      <alignment horizontal="center" vertical="center"/>
      <protection locked="0"/>
    </xf>
    <xf numFmtId="0" fontId="10" fillId="0" borderId="36" xfId="67" applyFont="1" applyBorder="1" applyAlignment="1" applyProtection="1">
      <alignment horizontal="center" vertical="center"/>
      <protection locked="0"/>
    </xf>
    <xf numFmtId="0" fontId="11" fillId="33" borderId="36" xfId="67" applyFont="1" applyFill="1" applyBorder="1" applyAlignment="1">
      <alignment horizontal="center" vertical="center"/>
      <protection/>
    </xf>
    <xf numFmtId="0" fontId="11" fillId="0" borderId="36" xfId="67" applyFont="1" applyBorder="1" applyAlignment="1">
      <alignment horizontal="center" vertical="center"/>
      <protection/>
    </xf>
    <xf numFmtId="0" fontId="12" fillId="0" borderId="36" xfId="67" applyFont="1" applyBorder="1" applyAlignment="1">
      <alignment vertical="center" wrapText="1"/>
      <protection/>
    </xf>
    <xf numFmtId="0" fontId="41" fillId="27" borderId="0" xfId="0" applyFont="1" applyFill="1" applyBorder="1" applyAlignment="1">
      <alignment vertical="center"/>
    </xf>
    <xf numFmtId="0" fontId="13" fillId="0" borderId="37" xfId="0" applyFont="1" applyBorder="1" applyAlignment="1">
      <alignment vertical="center"/>
    </xf>
    <xf numFmtId="0" fontId="25" fillId="0" borderId="0" xfId="0" applyFont="1" applyAlignment="1">
      <alignment/>
    </xf>
    <xf numFmtId="0" fontId="21" fillId="0" borderId="39" xfId="0" applyFont="1" applyFill="1" applyBorder="1" applyAlignment="1">
      <alignment horizontal="center" vertical="center"/>
    </xf>
    <xf numFmtId="177" fontId="13" fillId="27" borderId="40" xfId="0" applyNumberFormat="1" applyFont="1" applyFill="1" applyBorder="1" applyAlignment="1">
      <alignment horizontal="center" vertical="center"/>
    </xf>
    <xf numFmtId="184" fontId="13" fillId="0" borderId="41" xfId="0" applyNumberFormat="1" applyFont="1" applyFill="1" applyBorder="1" applyAlignment="1">
      <alignment horizontal="center" vertical="center"/>
    </xf>
    <xf numFmtId="178" fontId="13" fillId="0" borderId="41" xfId="0" applyNumberFormat="1" applyFont="1" applyFill="1" applyBorder="1" applyAlignment="1">
      <alignment horizontal="center" vertical="center"/>
    </xf>
    <xf numFmtId="184" fontId="13" fillId="0" borderId="13" xfId="0" applyNumberFormat="1" applyFont="1" applyFill="1" applyBorder="1" applyAlignment="1">
      <alignment horizontal="center" vertical="center"/>
    </xf>
    <xf numFmtId="177" fontId="13" fillId="27" borderId="42" xfId="0" applyNumberFormat="1" applyFont="1" applyFill="1" applyBorder="1" applyAlignment="1">
      <alignment horizontal="center" vertical="center"/>
    </xf>
    <xf numFmtId="178" fontId="13" fillId="0" borderId="43" xfId="0" applyNumberFormat="1" applyFont="1" applyFill="1" applyBorder="1" applyAlignment="1">
      <alignment horizontal="center" vertical="center"/>
    </xf>
    <xf numFmtId="178" fontId="13" fillId="0" borderId="44" xfId="0" applyNumberFormat="1" applyFont="1" applyFill="1" applyBorder="1" applyAlignment="1">
      <alignment horizontal="center" vertical="center"/>
    </xf>
    <xf numFmtId="177" fontId="13" fillId="27" borderId="45" xfId="0" applyNumberFormat="1" applyFont="1" applyFill="1" applyBorder="1" applyAlignment="1">
      <alignment horizontal="center" vertical="center"/>
    </xf>
    <xf numFmtId="178" fontId="13" fillId="0" borderId="46" xfId="0" applyNumberFormat="1" applyFont="1" applyFill="1" applyBorder="1" applyAlignment="1">
      <alignment horizontal="center" vertical="center"/>
    </xf>
    <xf numFmtId="0" fontId="98" fillId="0" borderId="0" xfId="64" applyFont="1" applyAlignment="1">
      <alignment vertical="center"/>
      <protection/>
    </xf>
    <xf numFmtId="0" fontId="11" fillId="33" borderId="47" xfId="63" applyFont="1" applyFill="1" applyBorder="1" applyAlignment="1">
      <alignment horizontal="center" vertical="center"/>
      <protection/>
    </xf>
    <xf numFmtId="178" fontId="13" fillId="0" borderId="48" xfId="0" applyNumberFormat="1" applyFont="1" applyFill="1" applyBorder="1" applyAlignment="1">
      <alignment horizontal="center" vertical="center"/>
    </xf>
    <xf numFmtId="178" fontId="13" fillId="0" borderId="49" xfId="0" applyNumberFormat="1" applyFont="1" applyFill="1" applyBorder="1" applyAlignment="1">
      <alignment horizontal="center" vertical="center"/>
    </xf>
    <xf numFmtId="0" fontId="49" fillId="0" borderId="0" xfId="64" applyFont="1" applyAlignment="1">
      <alignment vertical="center"/>
      <protection/>
    </xf>
    <xf numFmtId="0" fontId="0" fillId="0" borderId="0" xfId="65" applyFont="1">
      <alignment/>
      <protection/>
    </xf>
    <xf numFmtId="0" fontId="0" fillId="0" borderId="37" xfId="0" applyFont="1" applyBorder="1" applyAlignment="1">
      <alignment/>
    </xf>
    <xf numFmtId="0" fontId="0" fillId="0" borderId="34" xfId="0" applyFont="1" applyBorder="1" applyAlignment="1">
      <alignment/>
    </xf>
    <xf numFmtId="0" fontId="0" fillId="0" borderId="38" xfId="0" applyFont="1" applyBorder="1" applyAlignment="1">
      <alignment/>
    </xf>
    <xf numFmtId="0" fontId="0" fillId="0" borderId="37" xfId="0" applyFont="1" applyBorder="1" applyAlignment="1">
      <alignment/>
    </xf>
    <xf numFmtId="0" fontId="0" fillId="0" borderId="34" xfId="0" applyFont="1" applyBorder="1" applyAlignment="1">
      <alignment/>
    </xf>
    <xf numFmtId="0" fontId="0" fillId="0" borderId="38" xfId="0" applyFont="1" applyBorder="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Alignment="1">
      <alignment horizontal="left" vertical="center" readingOrder="1"/>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xf>
    <xf numFmtId="0" fontId="0" fillId="0" borderId="28"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42" fillId="27" borderId="54" xfId="0" applyFont="1" applyFill="1" applyBorder="1" applyAlignment="1">
      <alignment horizontal="center" vertical="center"/>
    </xf>
    <xf numFmtId="0" fontId="0" fillId="0" borderId="55" xfId="0" applyFont="1" applyBorder="1" applyAlignment="1">
      <alignment/>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xf>
    <xf numFmtId="0" fontId="0" fillId="0" borderId="59" xfId="0" applyFont="1" applyBorder="1" applyAlignment="1">
      <alignment vertical="center"/>
    </xf>
    <xf numFmtId="0" fontId="0" fillId="0" borderId="60" xfId="0" applyFont="1" applyBorder="1" applyAlignment="1">
      <alignment vertical="center"/>
    </xf>
    <xf numFmtId="0" fontId="42" fillId="27" borderId="61" xfId="0" applyFont="1" applyFill="1" applyBorder="1" applyAlignment="1">
      <alignment horizontal="center" vertical="center"/>
    </xf>
    <xf numFmtId="0" fontId="0" fillId="0" borderId="62" xfId="0" applyFont="1" applyBorder="1" applyAlignment="1">
      <alignment/>
    </xf>
    <xf numFmtId="0" fontId="0" fillId="0" borderId="54" xfId="0" applyFont="1" applyBorder="1" applyAlignment="1">
      <alignment horizontal="center" vertical="center"/>
    </xf>
    <xf numFmtId="0" fontId="0" fillId="0" borderId="63" xfId="0" applyFont="1" applyFill="1" applyBorder="1" applyAlignment="1">
      <alignment horizontal="center" vertical="center"/>
    </xf>
    <xf numFmtId="180" fontId="0" fillId="0" borderId="0" xfId="0" applyNumberFormat="1" applyFont="1" applyBorder="1" applyAlignment="1">
      <alignment vertical="center"/>
    </xf>
    <xf numFmtId="180"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ont="1" applyBorder="1" applyAlignment="1">
      <alignment vertical="center"/>
    </xf>
    <xf numFmtId="0" fontId="42" fillId="27" borderId="64" xfId="0" applyFont="1" applyFill="1" applyBorder="1" applyAlignment="1">
      <alignment horizontal="center" vertical="center"/>
    </xf>
    <xf numFmtId="0" fontId="0" fillId="27" borderId="65" xfId="0" applyFont="1" applyFill="1" applyBorder="1" applyAlignment="1">
      <alignment horizontal="center" vertical="center" wrapText="1"/>
    </xf>
    <xf numFmtId="0" fontId="99" fillId="27" borderId="57" xfId="0" applyFont="1" applyFill="1" applyBorder="1" applyAlignment="1">
      <alignment vertical="center" wrapText="1"/>
    </xf>
    <xf numFmtId="0" fontId="99" fillId="27" borderId="59"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41" fillId="27" borderId="0" xfId="0" applyFont="1" applyFill="1" applyBorder="1" applyAlignment="1">
      <alignment horizontal="center" vertical="center"/>
    </xf>
    <xf numFmtId="177" fontId="13" fillId="27" borderId="49" xfId="0" applyNumberFormat="1" applyFont="1" applyFill="1" applyBorder="1" applyAlignment="1">
      <alignment horizontal="center" vertical="center"/>
    </xf>
    <xf numFmtId="177" fontId="13" fillId="27" borderId="48" xfId="0" applyNumberFormat="1" applyFont="1" applyFill="1" applyBorder="1" applyAlignment="1">
      <alignment horizontal="center" vertical="center"/>
    </xf>
    <xf numFmtId="0" fontId="12" fillId="32" borderId="67" xfId="66" applyFont="1" applyFill="1" applyBorder="1" applyAlignment="1">
      <alignment horizontal="center" vertical="center"/>
      <protection/>
    </xf>
    <xf numFmtId="0" fontId="52" fillId="35" borderId="34" xfId="66" applyFont="1" applyFill="1" applyBorder="1" applyAlignment="1">
      <alignment horizontal="center" vertical="center"/>
      <protection/>
    </xf>
    <xf numFmtId="0" fontId="52" fillId="33" borderId="34" xfId="66" applyFont="1" applyFill="1" applyBorder="1" applyAlignment="1">
      <alignment horizontal="center" vertical="center"/>
      <protection/>
    </xf>
    <xf numFmtId="0" fontId="52" fillId="0" borderId="34" xfId="66" applyFont="1" applyBorder="1" applyAlignment="1">
      <alignment horizontal="center" vertical="center"/>
      <protection/>
    </xf>
    <xf numFmtId="0" fontId="21" fillId="0" borderId="11"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44" xfId="0" applyFont="1" applyFill="1" applyBorder="1" applyAlignment="1">
      <alignment horizontal="center" vertical="center" wrapText="1"/>
    </xf>
    <xf numFmtId="190" fontId="0" fillId="0" borderId="68" xfId="0" applyNumberFormat="1" applyFont="1" applyBorder="1" applyAlignment="1">
      <alignment horizontal="center" vertical="center"/>
    </xf>
    <xf numFmtId="179" fontId="0" fillId="27" borderId="40" xfId="0" applyNumberFormat="1" applyFont="1" applyFill="1" applyBorder="1" applyAlignment="1">
      <alignment horizontal="center" vertical="center"/>
    </xf>
    <xf numFmtId="196" fontId="0" fillId="0" borderId="69" xfId="0" applyNumberFormat="1" applyFont="1" applyBorder="1" applyAlignment="1">
      <alignment horizontal="center" vertical="center"/>
    </xf>
    <xf numFmtId="196" fontId="0" fillId="0" borderId="70" xfId="0" applyNumberFormat="1" applyFont="1" applyBorder="1" applyAlignment="1">
      <alignment horizontal="center" vertical="center"/>
    </xf>
    <xf numFmtId="190" fontId="0" fillId="0" borderId="70" xfId="51" applyNumberFormat="1" applyFont="1" applyBorder="1" applyAlignment="1">
      <alignment horizontal="center" vertical="center"/>
    </xf>
    <xf numFmtId="179" fontId="0" fillId="27" borderId="40" xfId="51" applyNumberFormat="1" applyFont="1" applyFill="1" applyBorder="1" applyAlignment="1">
      <alignment horizontal="center" vertical="center"/>
    </xf>
    <xf numFmtId="190" fontId="0" fillId="0" borderId="71" xfId="0" applyNumberFormat="1" applyFont="1" applyBorder="1" applyAlignment="1">
      <alignment horizontal="center" vertical="center"/>
    </xf>
    <xf numFmtId="179" fontId="0" fillId="27" borderId="14" xfId="51" applyNumberFormat="1" applyFont="1" applyFill="1" applyBorder="1" applyAlignment="1">
      <alignment horizontal="center" vertical="center"/>
    </xf>
    <xf numFmtId="190" fontId="0" fillId="0" borderId="72" xfId="51" applyNumberFormat="1" applyFont="1" applyBorder="1" applyAlignment="1">
      <alignment horizontal="center" vertical="center"/>
    </xf>
    <xf numFmtId="190" fontId="0" fillId="0" borderId="73" xfId="0" applyNumberFormat="1" applyFont="1" applyBorder="1" applyAlignment="1">
      <alignment horizontal="center" vertical="center"/>
    </xf>
    <xf numFmtId="190" fontId="0" fillId="0" borderId="74" xfId="51" applyNumberFormat="1" applyFont="1" applyBorder="1" applyAlignment="1">
      <alignment horizontal="center" vertical="center"/>
    </xf>
    <xf numFmtId="177" fontId="13" fillId="27" borderId="75"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178" fontId="13" fillId="0" borderId="75"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0" fontId="53" fillId="0" borderId="0" xfId="0" applyFont="1" applyAlignment="1">
      <alignment vertical="center"/>
    </xf>
    <xf numFmtId="201" fontId="0" fillId="0" borderId="0" xfId="0" applyNumberFormat="1" applyAlignment="1">
      <alignment vertical="center" wrapText="1"/>
    </xf>
    <xf numFmtId="0" fontId="14" fillId="32" borderId="40" xfId="0" applyFont="1" applyFill="1" applyBorder="1" applyAlignment="1">
      <alignment horizontal="distributed" vertical="center" indent="1"/>
    </xf>
    <xf numFmtId="0" fontId="0" fillId="33" borderId="57" xfId="0" applyFill="1" applyBorder="1" applyAlignment="1">
      <alignment vertical="center"/>
    </xf>
    <xf numFmtId="0" fontId="0" fillId="33" borderId="57" xfId="0" applyFill="1" applyBorder="1" applyAlignment="1">
      <alignment horizontal="center" vertical="center"/>
    </xf>
    <xf numFmtId="0" fontId="0" fillId="0" borderId="76" xfId="0" applyBorder="1" applyAlignment="1">
      <alignment/>
    </xf>
    <xf numFmtId="0" fontId="37" fillId="0" borderId="0" xfId="0" applyFont="1" applyAlignment="1">
      <alignment horizontal="distributed" indent="1"/>
    </xf>
    <xf numFmtId="0" fontId="0" fillId="0" borderId="0" xfId="0" applyAlignment="1">
      <alignment horizontal="right" vertical="center"/>
    </xf>
    <xf numFmtId="0" fontId="4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horizontal="right" vertical="center"/>
      <protection locked="0"/>
    </xf>
    <xf numFmtId="0" fontId="21" fillId="32" borderId="20" xfId="0" applyFont="1" applyFill="1" applyBorder="1" applyAlignment="1">
      <alignment horizontal="center" vertical="center" wrapText="1"/>
    </xf>
    <xf numFmtId="0" fontId="21" fillId="32" borderId="14" xfId="0" applyFont="1" applyFill="1" applyBorder="1" applyAlignment="1">
      <alignment horizontal="center" vertical="center" wrapText="1"/>
    </xf>
    <xf numFmtId="0" fontId="21" fillId="32" borderId="77" xfId="0" applyFont="1" applyFill="1" applyBorder="1" applyAlignment="1">
      <alignment horizontal="center" vertical="center" wrapText="1"/>
    </xf>
    <xf numFmtId="184" fontId="0" fillId="0" borderId="78" xfId="0" applyNumberFormat="1" applyBorder="1" applyAlignment="1">
      <alignment horizontal="center" vertical="center"/>
    </xf>
    <xf numFmtId="184" fontId="0" fillId="0" borderId="28" xfId="0" applyNumberFormat="1" applyBorder="1" applyAlignment="1">
      <alignment horizontal="center" vertical="center"/>
    </xf>
    <xf numFmtId="184" fontId="0" fillId="0" borderId="56" xfId="0" applyNumberFormat="1" applyBorder="1" applyAlignment="1">
      <alignment horizontal="center" vertical="center"/>
    </xf>
    <xf numFmtId="184" fontId="0" fillId="0" borderId="79" xfId="0" applyNumberFormat="1" applyBorder="1" applyAlignment="1">
      <alignment horizontal="center" vertical="center"/>
    </xf>
    <xf numFmtId="184" fontId="0" fillId="0" borderId="60" xfId="0" applyNumberFormat="1" applyBorder="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184" fontId="0" fillId="0" borderId="0" xfId="0" applyNumberFormat="1" applyAlignment="1">
      <alignment horizontal="center" vertical="center"/>
    </xf>
    <xf numFmtId="177" fontId="0" fillId="33" borderId="0" xfId="0" applyNumberFormat="1" applyFill="1" applyAlignment="1">
      <alignment horizontal="center" vertical="center"/>
    </xf>
    <xf numFmtId="177" fontId="13" fillId="27" borderId="49" xfId="0" applyNumberFormat="1" applyFont="1" applyFill="1" applyBorder="1" applyAlignment="1">
      <alignment horizontal="center" vertical="center"/>
    </xf>
    <xf numFmtId="0" fontId="13" fillId="32" borderId="80" xfId="0" applyFont="1" applyFill="1" applyBorder="1" applyAlignment="1">
      <alignment horizontal="center" vertical="center" wrapText="1"/>
    </xf>
    <xf numFmtId="0" fontId="13" fillId="32" borderId="81" xfId="0" applyFont="1" applyFill="1" applyBorder="1" applyAlignment="1">
      <alignment horizontal="right" vertical="center" wrapText="1"/>
    </xf>
    <xf numFmtId="0" fontId="13" fillId="32" borderId="82" xfId="0" applyFont="1" applyFill="1" applyBorder="1" applyAlignment="1">
      <alignment horizontal="left" vertical="center" wrapText="1"/>
    </xf>
    <xf numFmtId="49" fontId="21" fillId="27" borderId="83" xfId="0" applyNumberFormat="1" applyFont="1" applyFill="1" applyBorder="1" applyAlignment="1">
      <alignment horizontal="center" vertical="center" wrapText="1"/>
    </xf>
    <xf numFmtId="49" fontId="13" fillId="27" borderId="42" xfId="0" applyNumberFormat="1" applyFont="1" applyFill="1" applyBorder="1" applyAlignment="1">
      <alignment horizontal="center" vertical="center"/>
    </xf>
    <xf numFmtId="49" fontId="21" fillId="27" borderId="84" xfId="0" applyNumberFormat="1" applyFont="1" applyFill="1" applyBorder="1" applyAlignment="1">
      <alignment horizontal="center" vertical="center"/>
    </xf>
    <xf numFmtId="49" fontId="21" fillId="27" borderId="85" xfId="0" applyNumberFormat="1" applyFont="1" applyFill="1" applyBorder="1" applyAlignment="1">
      <alignment horizontal="center" vertical="center"/>
    </xf>
    <xf numFmtId="49" fontId="13" fillId="27" borderId="84" xfId="0" applyNumberFormat="1" applyFont="1" applyFill="1" applyBorder="1" applyAlignment="1">
      <alignment horizontal="center" vertical="center"/>
    </xf>
    <xf numFmtId="49" fontId="13" fillId="27" borderId="40" xfId="0" applyNumberFormat="1" applyFont="1" applyFill="1" applyBorder="1" applyAlignment="1">
      <alignment horizontal="center" vertical="center"/>
    </xf>
    <xf numFmtId="49" fontId="21" fillId="27" borderId="40" xfId="0" applyNumberFormat="1" applyFont="1" applyFill="1" applyBorder="1" applyAlignment="1">
      <alignment horizontal="center" vertical="center"/>
    </xf>
    <xf numFmtId="49" fontId="21" fillId="27" borderId="49" xfId="0" applyNumberFormat="1" applyFont="1" applyFill="1" applyBorder="1" applyAlignment="1">
      <alignment horizontal="center" vertical="center"/>
    </xf>
    <xf numFmtId="49" fontId="13" fillId="27" borderId="86" xfId="0" applyNumberFormat="1" applyFont="1" applyFill="1" applyBorder="1" applyAlignment="1">
      <alignment horizontal="center" vertical="center"/>
    </xf>
    <xf numFmtId="49" fontId="21" fillId="27" borderId="86" xfId="0" applyNumberFormat="1" applyFont="1" applyFill="1" applyBorder="1" applyAlignment="1">
      <alignment horizontal="center" vertical="center"/>
    </xf>
    <xf numFmtId="49" fontId="21" fillId="27" borderId="87" xfId="0" applyNumberFormat="1" applyFont="1" applyFill="1" applyBorder="1" applyAlignment="1">
      <alignment horizontal="center" vertical="center"/>
    </xf>
    <xf numFmtId="49" fontId="21" fillId="0" borderId="42" xfId="0" applyNumberFormat="1" applyFont="1" applyFill="1" applyBorder="1" applyAlignment="1">
      <alignment horizontal="center" vertical="center"/>
    </xf>
    <xf numFmtId="49" fontId="21" fillId="0" borderId="43" xfId="0" applyNumberFormat="1" applyFont="1" applyFill="1" applyBorder="1" applyAlignment="1">
      <alignment horizontal="center" vertical="center"/>
    </xf>
    <xf numFmtId="49" fontId="21" fillId="0" borderId="49" xfId="0" applyNumberFormat="1" applyFont="1" applyFill="1" applyBorder="1" applyAlignment="1">
      <alignment horizontal="center" vertical="center"/>
    </xf>
    <xf numFmtId="49" fontId="21" fillId="0" borderId="44"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49" fontId="21" fillId="0" borderId="88" xfId="0" applyNumberFormat="1" applyFont="1" applyFill="1" applyBorder="1" applyAlignment="1">
      <alignment horizontal="center" vertical="center"/>
    </xf>
    <xf numFmtId="49" fontId="21" fillId="0" borderId="40" xfId="0" applyNumberFormat="1" applyFont="1" applyFill="1" applyBorder="1" applyAlignment="1">
      <alignment horizontal="center" vertical="center"/>
    </xf>
    <xf numFmtId="49" fontId="21" fillId="0" borderId="45" xfId="0" applyNumberFormat="1" applyFont="1" applyFill="1" applyBorder="1" applyAlignment="1">
      <alignment horizontal="center" vertical="center"/>
    </xf>
    <xf numFmtId="49" fontId="21" fillId="0" borderId="75" xfId="0" applyNumberFormat="1" applyFont="1" applyFill="1" applyBorder="1" applyAlignment="1">
      <alignment horizontal="center" vertical="center"/>
    </xf>
    <xf numFmtId="0" fontId="13" fillId="0" borderId="83" xfId="0" applyNumberFormat="1" applyFont="1" applyBorder="1" applyAlignment="1">
      <alignment horizontal="center" vertical="center" shrinkToFit="1"/>
    </xf>
    <xf numFmtId="0" fontId="13" fillId="0" borderId="84" xfId="0" applyNumberFormat="1" applyFont="1" applyBorder="1" applyAlignment="1">
      <alignment horizontal="center" vertical="center" shrinkToFit="1"/>
    </xf>
    <xf numFmtId="0" fontId="0" fillId="0" borderId="89" xfId="0" applyNumberFormat="1" applyBorder="1" applyAlignment="1">
      <alignment horizontal="center" vertical="center"/>
    </xf>
    <xf numFmtId="0" fontId="13" fillId="0" borderId="68" xfId="0" applyNumberFormat="1" applyFont="1" applyBorder="1" applyAlignment="1">
      <alignment horizontal="center" vertical="center" shrinkToFit="1"/>
    </xf>
    <xf numFmtId="0" fontId="13" fillId="0" borderId="49" xfId="0" applyNumberFormat="1" applyFont="1" applyBorder="1" applyAlignment="1">
      <alignment horizontal="center" vertical="center" shrinkToFit="1"/>
    </xf>
    <xf numFmtId="0" fontId="0" fillId="0" borderId="44" xfId="0" applyNumberFormat="1" applyBorder="1" applyAlignment="1">
      <alignment horizontal="center" vertical="center"/>
    </xf>
    <xf numFmtId="0" fontId="13" fillId="0" borderId="10" xfId="0" applyNumberFormat="1" applyFont="1" applyBorder="1" applyAlignment="1">
      <alignment horizontal="center" vertical="center" shrinkToFit="1"/>
    </xf>
    <xf numFmtId="0" fontId="0" fillId="0" borderId="88" xfId="0" applyNumberFormat="1" applyBorder="1" applyAlignment="1">
      <alignment horizontal="center" vertical="center"/>
    </xf>
    <xf numFmtId="0" fontId="13" fillId="0" borderId="55" xfId="0" applyNumberFormat="1" applyFont="1" applyBorder="1" applyAlignment="1">
      <alignment horizontal="center" vertical="center" shrinkToFit="1"/>
    </xf>
    <xf numFmtId="0" fontId="13" fillId="0" borderId="40" xfId="0" applyNumberFormat="1" applyFont="1" applyBorder="1" applyAlignment="1">
      <alignment horizontal="center" vertical="center" shrinkToFit="1"/>
    </xf>
    <xf numFmtId="0" fontId="13" fillId="0" borderId="44" xfId="0" applyNumberFormat="1" applyFont="1" applyBorder="1" applyAlignment="1">
      <alignment horizontal="center" vertical="center"/>
    </xf>
    <xf numFmtId="0" fontId="13" fillId="0" borderId="58" xfId="0" applyNumberFormat="1" applyFont="1" applyBorder="1" applyAlignment="1">
      <alignment horizontal="center" vertical="center" shrinkToFit="1"/>
    </xf>
    <xf numFmtId="0" fontId="13" fillId="0" borderId="45" xfId="0" applyNumberFormat="1" applyFont="1" applyBorder="1" applyAlignment="1">
      <alignment horizontal="center" vertical="center" shrinkToFit="1"/>
    </xf>
    <xf numFmtId="0" fontId="13" fillId="0" borderId="46" xfId="0" applyNumberFormat="1" applyFont="1" applyBorder="1" applyAlignment="1">
      <alignment horizontal="center" vertical="center"/>
    </xf>
    <xf numFmtId="203" fontId="41" fillId="33" borderId="57" xfId="0" applyNumberFormat="1" applyFont="1" applyFill="1" applyBorder="1" applyAlignment="1">
      <alignment horizontal="center" vertical="center"/>
    </xf>
    <xf numFmtId="0" fontId="37" fillId="0" borderId="0" xfId="0" applyFont="1" applyAlignment="1">
      <alignment horizontal="left" indent="2"/>
    </xf>
    <xf numFmtId="49" fontId="21" fillId="0" borderId="83" xfId="0" applyNumberFormat="1" applyFont="1" applyFill="1" applyBorder="1" applyAlignment="1">
      <alignment horizontal="center" vertical="center" wrapText="1"/>
    </xf>
    <xf numFmtId="49" fontId="21" fillId="0" borderId="68" xfId="0" applyNumberFormat="1" applyFont="1" applyFill="1" applyBorder="1" applyAlignment="1">
      <alignment horizontal="center" vertical="center" wrapText="1"/>
    </xf>
    <xf numFmtId="49" fontId="21" fillId="0" borderId="55" xfId="0" applyNumberFormat="1" applyFont="1" applyFill="1" applyBorder="1" applyAlignment="1">
      <alignment horizontal="center" vertical="center" wrapText="1"/>
    </xf>
    <xf numFmtId="49" fontId="21" fillId="0" borderId="58" xfId="0" applyNumberFormat="1" applyFont="1" applyFill="1" applyBorder="1" applyAlignment="1">
      <alignment horizontal="center" vertical="center" wrapText="1"/>
    </xf>
    <xf numFmtId="0" fontId="34" fillId="36" borderId="49" xfId="65" applyFont="1" applyFill="1" applyBorder="1" applyAlignment="1">
      <alignment horizontal="center" vertical="center"/>
      <protection/>
    </xf>
    <xf numFmtId="0" fontId="34" fillId="36" borderId="57" xfId="65" applyFont="1" applyFill="1" applyBorder="1" applyAlignment="1">
      <alignment horizontal="center" vertical="center"/>
      <protection/>
    </xf>
    <xf numFmtId="0" fontId="34" fillId="36" borderId="76" xfId="65" applyFont="1" applyFill="1" applyBorder="1" applyAlignment="1">
      <alignment horizontal="center" vertical="center"/>
      <protection/>
    </xf>
    <xf numFmtId="0" fontId="30" fillId="0" borderId="0" xfId="65" applyFont="1" applyAlignment="1">
      <alignment horizontal="left" vertical="center"/>
      <protection/>
    </xf>
    <xf numFmtId="0" fontId="0" fillId="0" borderId="0" xfId="0" applyFont="1" applyAlignment="1">
      <alignment horizontal="right" vertical="center"/>
    </xf>
    <xf numFmtId="0" fontId="24" fillId="0" borderId="0" xfId="0" applyFont="1" applyAlignment="1">
      <alignment horizontal="center" vertical="center"/>
    </xf>
    <xf numFmtId="0" fontId="3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9" fillId="0" borderId="32" xfId="63" applyFont="1" applyBorder="1" applyAlignment="1">
      <alignment horizontal="left" vertical="center" wrapText="1" indent="1"/>
      <protection/>
    </xf>
    <xf numFmtId="0" fontId="9" fillId="0" borderId="33" xfId="63" applyFont="1" applyBorder="1" applyAlignment="1">
      <alignment horizontal="left" vertical="center" wrapText="1" indent="1"/>
      <protection/>
    </xf>
    <xf numFmtId="0" fontId="42" fillId="0" borderId="0" xfId="0" applyFont="1" applyAlignment="1">
      <alignment horizontal="center" vertical="center"/>
    </xf>
    <xf numFmtId="0" fontId="43" fillId="0" borderId="0" xfId="0" applyFont="1" applyAlignment="1">
      <alignment horizontal="center" vertical="center"/>
    </xf>
    <xf numFmtId="0" fontId="9" fillId="0" borderId="90" xfId="63" applyFont="1" applyBorder="1" applyAlignment="1">
      <alignment horizontal="left" vertical="center" wrapText="1" indent="1"/>
      <protection/>
    </xf>
    <xf numFmtId="0" fontId="9" fillId="0" borderId="91" xfId="63" applyFont="1" applyBorder="1" applyAlignment="1">
      <alignment horizontal="left" vertical="center" wrapText="1" indent="1"/>
      <protection/>
    </xf>
    <xf numFmtId="0" fontId="9" fillId="0" borderId="32" xfId="62" applyFont="1" applyBorder="1" applyAlignment="1">
      <alignment horizontal="left" vertical="center" wrapText="1" indent="1"/>
      <protection/>
    </xf>
    <xf numFmtId="0" fontId="9" fillId="0" borderId="33" xfId="62" applyFont="1" applyBorder="1" applyAlignment="1">
      <alignment horizontal="left" vertical="center" wrapText="1" indent="1"/>
      <protection/>
    </xf>
    <xf numFmtId="0" fontId="9" fillId="0" borderId="92" xfId="63" applyFont="1" applyBorder="1" applyAlignment="1">
      <alignment horizontal="left" vertical="center" wrapText="1" indent="1"/>
      <protection/>
    </xf>
    <xf numFmtId="0" fontId="9" fillId="0" borderId="93" xfId="63" applyFont="1" applyBorder="1" applyAlignment="1">
      <alignment horizontal="left" vertical="center" wrapText="1" indent="1"/>
      <protection/>
    </xf>
    <xf numFmtId="0" fontId="9" fillId="0" borderId="94" xfId="63" applyFont="1" applyBorder="1" applyAlignment="1">
      <alignment horizontal="left" vertical="center" wrapText="1" indent="1"/>
      <protection/>
    </xf>
    <xf numFmtId="0" fontId="9" fillId="0" borderId="95" xfId="63" applyFont="1" applyBorder="1" applyAlignment="1">
      <alignment horizontal="left" vertical="center" wrapText="1" indent="1"/>
      <protection/>
    </xf>
    <xf numFmtId="0" fontId="9" fillId="0" borderId="96" xfId="63" applyFont="1" applyBorder="1" applyAlignment="1">
      <alignment horizontal="left" vertical="center" wrapText="1" indent="1"/>
      <protection/>
    </xf>
    <xf numFmtId="0" fontId="9" fillId="0" borderId="97" xfId="63" applyFont="1" applyBorder="1" applyAlignment="1">
      <alignment horizontal="left" vertical="center" wrapText="1" indent="1"/>
      <protection/>
    </xf>
    <xf numFmtId="0" fontId="9" fillId="0" borderId="90" xfId="62" applyFont="1" applyBorder="1" applyAlignment="1">
      <alignment horizontal="left" vertical="center" wrapText="1" indent="1"/>
      <protection/>
    </xf>
    <xf numFmtId="0" fontId="9" fillId="0" borderId="91" xfId="62" applyFont="1" applyBorder="1" applyAlignment="1">
      <alignment horizontal="left" vertical="center" wrapText="1" indent="1"/>
      <protection/>
    </xf>
    <xf numFmtId="0" fontId="9" fillId="0" borderId="92" xfId="62" applyFont="1" applyBorder="1" applyAlignment="1">
      <alignment horizontal="left" vertical="center" wrapText="1" indent="1"/>
      <protection/>
    </xf>
    <xf numFmtId="0" fontId="9" fillId="0" borderId="93" xfId="62" applyFont="1" applyBorder="1" applyAlignment="1">
      <alignment horizontal="left" vertical="center" wrapText="1" indent="1"/>
      <protection/>
    </xf>
    <xf numFmtId="0" fontId="9" fillId="0" borderId="94" xfId="62" applyFont="1" applyBorder="1" applyAlignment="1">
      <alignment horizontal="left" vertical="center" wrapText="1" indent="1"/>
      <protection/>
    </xf>
    <xf numFmtId="0" fontId="9" fillId="0" borderId="95" xfId="62" applyFont="1" applyBorder="1" applyAlignment="1">
      <alignment horizontal="left" vertical="center" wrapText="1" indent="1"/>
      <protection/>
    </xf>
    <xf numFmtId="0" fontId="9" fillId="0" borderId="96" xfId="62" applyFont="1" applyBorder="1" applyAlignment="1">
      <alignment horizontal="left" vertical="center" wrapText="1" indent="1"/>
      <protection/>
    </xf>
    <xf numFmtId="0" fontId="9" fillId="0" borderId="97" xfId="62" applyFont="1" applyBorder="1" applyAlignment="1">
      <alignment horizontal="left" vertical="center" wrapText="1" indent="1"/>
      <protection/>
    </xf>
    <xf numFmtId="0" fontId="9" fillId="0" borderId="90" xfId="67" applyFont="1" applyBorder="1" applyAlignment="1">
      <alignment horizontal="left" vertical="center" wrapText="1" indent="1"/>
      <protection/>
    </xf>
    <xf numFmtId="0" fontId="9" fillId="0" borderId="91" xfId="67" applyFont="1" applyBorder="1" applyAlignment="1">
      <alignment horizontal="left" vertical="center" wrapText="1" indent="1"/>
      <protection/>
    </xf>
    <xf numFmtId="0" fontId="0" fillId="0" borderId="1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76" xfId="0" applyFont="1" applyFill="1" applyBorder="1" applyAlignment="1">
      <alignment horizontal="center" vertical="center"/>
    </xf>
    <xf numFmtId="183" fontId="21" fillId="0" borderId="40" xfId="0" applyNumberFormat="1" applyFont="1" applyFill="1" applyBorder="1" applyAlignment="1">
      <alignment vertical="center"/>
    </xf>
    <xf numFmtId="0" fontId="21" fillId="0" borderId="40" xfId="0" applyFont="1" applyBorder="1" applyAlignment="1">
      <alignment vertical="center"/>
    </xf>
    <xf numFmtId="0" fontId="21" fillId="0" borderId="40" xfId="0" applyFont="1" applyFill="1" applyBorder="1" applyAlignment="1">
      <alignment horizontal="center" vertical="center"/>
    </xf>
    <xf numFmtId="183" fontId="21" fillId="0" borderId="40" xfId="0" applyNumberFormat="1" applyFont="1" applyFill="1" applyBorder="1" applyAlignment="1">
      <alignment horizontal="center" vertical="center"/>
    </xf>
    <xf numFmtId="176" fontId="13" fillId="0" borderId="100" xfId="0" applyNumberFormat="1" applyFont="1" applyFill="1" applyBorder="1" applyAlignment="1">
      <alignment horizontal="center" vertical="center"/>
    </xf>
    <xf numFmtId="176" fontId="13" fillId="0" borderId="101" xfId="0" applyNumberFormat="1" applyFont="1" applyFill="1" applyBorder="1" applyAlignment="1">
      <alignment horizontal="center" vertical="center"/>
    </xf>
    <xf numFmtId="176" fontId="13" fillId="0" borderId="102" xfId="0" applyNumberFormat="1" applyFont="1" applyFill="1" applyBorder="1" applyAlignment="1">
      <alignment horizontal="center" vertical="center"/>
    </xf>
    <xf numFmtId="0" fontId="21" fillId="0" borderId="49" xfId="0" applyFont="1" applyBorder="1" applyAlignment="1">
      <alignment horizontal="center" vertical="center"/>
    </xf>
    <xf numFmtId="0" fontId="21" fillId="0" borderId="57" xfId="0" applyFont="1" applyBorder="1" applyAlignment="1">
      <alignment horizontal="center" vertical="center"/>
    </xf>
    <xf numFmtId="0" fontId="21" fillId="0" borderId="76" xfId="0" applyFont="1" applyBorder="1" applyAlignment="1">
      <alignment horizontal="center" vertical="center"/>
    </xf>
    <xf numFmtId="186" fontId="13" fillId="0" borderId="15" xfId="0" applyNumberFormat="1" applyFont="1" applyFill="1" applyBorder="1" applyAlignment="1">
      <alignment horizontal="center" vertical="center"/>
    </xf>
    <xf numFmtId="186" fontId="13" fillId="0" borderId="19" xfId="0" applyNumberFormat="1" applyFont="1" applyFill="1" applyBorder="1" applyAlignment="1">
      <alignment horizontal="center" vertical="center"/>
    </xf>
    <xf numFmtId="176" fontId="13" fillId="0" borderId="15"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6" fontId="13" fillId="0" borderId="103" xfId="0" applyNumberFormat="1" applyFont="1" applyFill="1" applyBorder="1" applyAlignment="1">
      <alignment horizontal="center" vertical="center"/>
    </xf>
    <xf numFmtId="0" fontId="21" fillId="0" borderId="104" xfId="0" applyFont="1" applyFill="1" applyBorder="1" applyAlignment="1">
      <alignment horizontal="center" vertical="center"/>
    </xf>
    <xf numFmtId="0" fontId="21"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86" fontId="13" fillId="27" borderId="107" xfId="0" applyNumberFormat="1" applyFont="1" applyFill="1" applyBorder="1" applyAlignment="1">
      <alignment horizontal="center" vertical="center"/>
    </xf>
    <xf numFmtId="186" fontId="13" fillId="27" borderId="105" xfId="0" applyNumberFormat="1" applyFont="1" applyFill="1" applyBorder="1" applyAlignment="1">
      <alignment horizontal="center" vertical="center"/>
    </xf>
    <xf numFmtId="186" fontId="13" fillId="27" borderId="108" xfId="0" applyNumberFormat="1" applyFont="1" applyFill="1" applyBorder="1" applyAlignment="1">
      <alignment horizontal="center" vertical="center"/>
    </xf>
    <xf numFmtId="186" fontId="13" fillId="27" borderId="109" xfId="0" applyNumberFormat="1" applyFont="1" applyFill="1" applyBorder="1" applyAlignment="1">
      <alignment horizontal="center" vertical="center"/>
    </xf>
    <xf numFmtId="186" fontId="13" fillId="0" borderId="109" xfId="0" applyNumberFormat="1" applyFont="1" applyFill="1" applyBorder="1" applyAlignment="1">
      <alignment horizontal="center" vertical="center"/>
    </xf>
    <xf numFmtId="186" fontId="13" fillId="0" borderId="105" xfId="0" applyNumberFormat="1" applyFont="1" applyFill="1" applyBorder="1" applyAlignment="1">
      <alignment horizontal="center" vertical="center"/>
    </xf>
    <xf numFmtId="186" fontId="13" fillId="0" borderId="106" xfId="0" applyNumberFormat="1" applyFont="1" applyFill="1" applyBorder="1" applyAlignment="1">
      <alignment horizontal="center" vertical="center"/>
    </xf>
    <xf numFmtId="176" fontId="13" fillId="0" borderId="107" xfId="0" applyNumberFormat="1" applyFont="1" applyFill="1" applyBorder="1" applyAlignment="1">
      <alignment horizontal="center" vertical="center"/>
    </xf>
    <xf numFmtId="176" fontId="13" fillId="0" borderId="105" xfId="0" applyNumberFormat="1" applyFont="1" applyFill="1" applyBorder="1" applyAlignment="1">
      <alignment horizontal="center" vertical="center"/>
    </xf>
    <xf numFmtId="176" fontId="13" fillId="0" borderId="108" xfId="0" applyNumberFormat="1" applyFont="1" applyFill="1" applyBorder="1" applyAlignment="1">
      <alignment horizontal="center" vertical="center"/>
    </xf>
    <xf numFmtId="176" fontId="13" fillId="0" borderId="109" xfId="0" applyNumberFormat="1" applyFont="1" applyFill="1" applyBorder="1" applyAlignment="1">
      <alignment horizontal="center" vertical="center"/>
    </xf>
    <xf numFmtId="176" fontId="13" fillId="0" borderId="106" xfId="0" applyNumberFormat="1" applyFont="1" applyFill="1" applyBorder="1" applyAlignment="1">
      <alignment horizontal="center" vertical="center"/>
    </xf>
    <xf numFmtId="182" fontId="13" fillId="0" borderId="107" xfId="0" applyNumberFormat="1" applyFont="1" applyFill="1" applyBorder="1" applyAlignment="1">
      <alignment horizontal="center" vertical="center"/>
    </xf>
    <xf numFmtId="182" fontId="13" fillId="0" borderId="105" xfId="0" applyNumberFormat="1" applyFont="1" applyFill="1" applyBorder="1" applyAlignment="1">
      <alignment horizontal="center" vertical="center"/>
    </xf>
    <xf numFmtId="182" fontId="13" fillId="0" borderId="106" xfId="0" applyNumberFormat="1" applyFont="1" applyFill="1" applyBorder="1" applyAlignment="1">
      <alignment horizontal="center" vertical="center"/>
    </xf>
    <xf numFmtId="186" fontId="13" fillId="0" borderId="107" xfId="0" applyNumberFormat="1" applyFont="1" applyFill="1" applyBorder="1" applyAlignment="1">
      <alignment horizontal="center" vertical="center"/>
    </xf>
    <xf numFmtId="186" fontId="13" fillId="27" borderId="15" xfId="0" applyNumberFormat="1" applyFont="1" applyFill="1" applyBorder="1" applyAlignment="1">
      <alignment horizontal="center" vertical="center"/>
    </xf>
    <xf numFmtId="186" fontId="13" fillId="27" borderId="19" xfId="0" applyNumberFormat="1" applyFont="1" applyFill="1" applyBorder="1" applyAlignment="1">
      <alignment horizontal="center" vertical="center"/>
    </xf>
    <xf numFmtId="186" fontId="13" fillId="27" borderId="20" xfId="0" applyNumberFormat="1" applyFont="1" applyFill="1" applyBorder="1" applyAlignment="1">
      <alignment horizontal="center" vertical="center"/>
    </xf>
    <xf numFmtId="186" fontId="13" fillId="27" borderId="17" xfId="0" applyNumberFormat="1" applyFont="1" applyFill="1" applyBorder="1" applyAlignment="1">
      <alignment horizontal="center" vertical="center"/>
    </xf>
    <xf numFmtId="186" fontId="13" fillId="27" borderId="77" xfId="0" applyNumberFormat="1" applyFont="1" applyFill="1" applyBorder="1" applyAlignment="1">
      <alignment horizontal="center" vertical="center"/>
    </xf>
    <xf numFmtId="176" fontId="13" fillId="0" borderId="20" xfId="0" applyNumberFormat="1" applyFont="1" applyFill="1" applyBorder="1" applyAlignment="1">
      <alignment horizontal="center" vertical="center"/>
    </xf>
    <xf numFmtId="176" fontId="13" fillId="0" borderId="17" xfId="0" applyNumberFormat="1" applyFont="1" applyFill="1" applyBorder="1" applyAlignment="1">
      <alignment horizontal="center" vertical="center"/>
    </xf>
    <xf numFmtId="176" fontId="13" fillId="0" borderId="77" xfId="0" applyNumberFormat="1" applyFont="1" applyFill="1" applyBorder="1" applyAlignment="1">
      <alignment horizontal="center" vertical="center"/>
    </xf>
    <xf numFmtId="187" fontId="13" fillId="27" borderId="15" xfId="0" applyNumberFormat="1" applyFont="1" applyFill="1" applyBorder="1" applyAlignment="1">
      <alignment horizontal="center" vertical="center"/>
    </xf>
    <xf numFmtId="187" fontId="13" fillId="27" borderId="19" xfId="0" applyNumberFormat="1" applyFont="1" applyFill="1" applyBorder="1" applyAlignment="1">
      <alignment horizontal="center" vertical="center"/>
    </xf>
    <xf numFmtId="187" fontId="13" fillId="27" borderId="77" xfId="0" applyNumberFormat="1" applyFont="1" applyFill="1" applyBorder="1" applyAlignment="1">
      <alignment horizontal="center" vertical="center"/>
    </xf>
    <xf numFmtId="186" fontId="13" fillId="0" borderId="66" xfId="0" applyNumberFormat="1" applyFont="1" applyFill="1" applyBorder="1" applyAlignment="1">
      <alignment horizontal="center" vertical="center"/>
    </xf>
    <xf numFmtId="186" fontId="13" fillId="0" borderId="57" xfId="0" applyNumberFormat="1" applyFont="1" applyFill="1" applyBorder="1" applyAlignment="1">
      <alignment horizontal="center" vertical="center"/>
    </xf>
    <xf numFmtId="176" fontId="13" fillId="0" borderId="66" xfId="0" applyNumberFormat="1" applyFont="1" applyFill="1" applyBorder="1" applyAlignment="1">
      <alignment horizontal="center" vertical="center"/>
    </xf>
    <xf numFmtId="176" fontId="13" fillId="0" borderId="57" xfId="0" applyNumberFormat="1" applyFont="1" applyFill="1" applyBorder="1" applyAlignment="1">
      <alignment horizontal="center" vertical="center"/>
    </xf>
    <xf numFmtId="176" fontId="13" fillId="0" borderId="110" xfId="0" applyNumberFormat="1" applyFont="1" applyFill="1" applyBorder="1" applyAlignment="1">
      <alignment horizontal="center" vertical="center"/>
    </xf>
    <xf numFmtId="186" fontId="13" fillId="27" borderId="66" xfId="0" applyNumberFormat="1" applyFont="1" applyFill="1" applyBorder="1" applyAlignment="1">
      <alignment horizontal="center" vertical="center"/>
    </xf>
    <xf numFmtId="186" fontId="13" fillId="27" borderId="57" xfId="0" applyNumberFormat="1" applyFont="1" applyFill="1" applyBorder="1" applyAlignment="1">
      <alignment horizontal="center" vertical="center"/>
    </xf>
    <xf numFmtId="186" fontId="13" fillId="27" borderId="76" xfId="0" applyNumberFormat="1" applyFont="1" applyFill="1" applyBorder="1" applyAlignment="1">
      <alignment horizontal="center" vertical="center"/>
    </xf>
    <xf numFmtId="186" fontId="13" fillId="27" borderId="49" xfId="0" applyNumberFormat="1" applyFont="1" applyFill="1" applyBorder="1" applyAlignment="1">
      <alignment horizontal="center" vertical="center"/>
    </xf>
    <xf numFmtId="186" fontId="13" fillId="27" borderId="56" xfId="0" applyNumberFormat="1" applyFont="1" applyFill="1" applyBorder="1" applyAlignment="1">
      <alignment horizontal="center" vertical="center"/>
    </xf>
    <xf numFmtId="176" fontId="13" fillId="0" borderId="76" xfId="0" applyNumberFormat="1" applyFont="1" applyFill="1" applyBorder="1" applyAlignment="1">
      <alignment horizontal="center" vertical="center"/>
    </xf>
    <xf numFmtId="176" fontId="13" fillId="0" borderId="49" xfId="0" applyNumberFormat="1" applyFont="1" applyFill="1" applyBorder="1" applyAlignment="1">
      <alignment horizontal="center" vertical="center"/>
    </xf>
    <xf numFmtId="176" fontId="13" fillId="0" borderId="56" xfId="0" applyNumberFormat="1" applyFont="1" applyFill="1" applyBorder="1" applyAlignment="1">
      <alignment horizontal="center" vertical="center"/>
    </xf>
    <xf numFmtId="187" fontId="13" fillId="27" borderId="66" xfId="0" applyNumberFormat="1" applyFont="1" applyFill="1" applyBorder="1" applyAlignment="1">
      <alignment horizontal="center" vertical="center"/>
    </xf>
    <xf numFmtId="187" fontId="13" fillId="27" borderId="57" xfId="0" applyNumberFormat="1" applyFont="1" applyFill="1" applyBorder="1" applyAlignment="1">
      <alignment horizontal="center" vertical="center"/>
    </xf>
    <xf numFmtId="187" fontId="13" fillId="27" borderId="56" xfId="0" applyNumberFormat="1" applyFont="1" applyFill="1" applyBorder="1" applyAlignment="1">
      <alignment horizontal="center" vertical="center"/>
    </xf>
    <xf numFmtId="186" fontId="13" fillId="0" borderId="111" xfId="0" applyNumberFormat="1" applyFont="1" applyFill="1" applyBorder="1" applyAlignment="1">
      <alignment horizontal="center" vertical="center"/>
    </xf>
    <xf numFmtId="186" fontId="13" fillId="0" borderId="52" xfId="0" applyNumberFormat="1" applyFont="1" applyFill="1" applyBorder="1" applyAlignment="1">
      <alignment horizontal="center" vertical="center"/>
    </xf>
    <xf numFmtId="176" fontId="13" fillId="0" borderId="112" xfId="0" applyNumberFormat="1" applyFont="1" applyFill="1" applyBorder="1" applyAlignment="1">
      <alignment horizontal="center" vertical="center"/>
    </xf>
    <xf numFmtId="176" fontId="13" fillId="0" borderId="22" xfId="0" applyNumberFormat="1" applyFont="1" applyFill="1" applyBorder="1" applyAlignment="1">
      <alignment horizontal="center" vertical="center"/>
    </xf>
    <xf numFmtId="176" fontId="13" fillId="0" borderId="54" xfId="0" applyNumberFormat="1" applyFont="1" applyFill="1" applyBorder="1" applyAlignment="1">
      <alignment horizontal="center" vertical="center"/>
    </xf>
    <xf numFmtId="186" fontId="13" fillId="27" borderId="111" xfId="0" applyNumberFormat="1" applyFont="1" applyFill="1" applyBorder="1" applyAlignment="1">
      <alignment horizontal="center" vertical="center"/>
    </xf>
    <xf numFmtId="186" fontId="13" fillId="27" borderId="52" xfId="0" applyNumberFormat="1" applyFont="1" applyFill="1" applyBorder="1" applyAlignment="1">
      <alignment horizontal="center" vertical="center"/>
    </xf>
    <xf numFmtId="186" fontId="13" fillId="27" borderId="113" xfId="0" applyNumberFormat="1" applyFont="1" applyFill="1" applyBorder="1" applyAlignment="1">
      <alignment horizontal="center" vertical="center"/>
    </xf>
    <xf numFmtId="186" fontId="13" fillId="27" borderId="48" xfId="0" applyNumberFormat="1" applyFont="1" applyFill="1" applyBorder="1" applyAlignment="1">
      <alignment horizontal="center" vertical="center"/>
    </xf>
    <xf numFmtId="186" fontId="13" fillId="27" borderId="53" xfId="0" applyNumberFormat="1" applyFont="1" applyFill="1" applyBorder="1" applyAlignment="1">
      <alignment horizontal="center" vertical="center"/>
    </xf>
    <xf numFmtId="176" fontId="13" fillId="0" borderId="111" xfId="0" applyNumberFormat="1" applyFont="1" applyFill="1" applyBorder="1" applyAlignment="1">
      <alignment horizontal="center" vertical="center"/>
    </xf>
    <xf numFmtId="176" fontId="13" fillId="0" borderId="52" xfId="0" applyNumberFormat="1" applyFont="1" applyFill="1" applyBorder="1" applyAlignment="1">
      <alignment horizontal="center" vertical="center"/>
    </xf>
    <xf numFmtId="176" fontId="13" fillId="0" borderId="113" xfId="0" applyNumberFormat="1" applyFont="1" applyFill="1" applyBorder="1" applyAlignment="1">
      <alignment horizontal="center" vertical="center"/>
    </xf>
    <xf numFmtId="176" fontId="13" fillId="0" borderId="48" xfId="0" applyNumberFormat="1" applyFont="1" applyFill="1" applyBorder="1" applyAlignment="1">
      <alignment horizontal="center" vertical="center"/>
    </xf>
    <xf numFmtId="176" fontId="13" fillId="0" borderId="53" xfId="0" applyNumberFormat="1" applyFont="1" applyFill="1" applyBorder="1" applyAlignment="1">
      <alignment horizontal="center" vertical="center"/>
    </xf>
    <xf numFmtId="187" fontId="13" fillId="27" borderId="111" xfId="0" applyNumberFormat="1" applyFont="1" applyFill="1" applyBorder="1" applyAlignment="1">
      <alignment horizontal="center" vertical="center"/>
    </xf>
    <xf numFmtId="187" fontId="13" fillId="27" borderId="52" xfId="0" applyNumberFormat="1" applyFont="1" applyFill="1" applyBorder="1" applyAlignment="1">
      <alignment horizontal="center" vertical="center"/>
    </xf>
    <xf numFmtId="187" fontId="13" fillId="27" borderId="53" xfId="0" applyNumberFormat="1" applyFont="1" applyFill="1" applyBorder="1" applyAlignment="1">
      <alignment horizontal="center" vertical="center"/>
    </xf>
    <xf numFmtId="0" fontId="21" fillId="0" borderId="6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0" xfId="0" applyFont="1" applyFill="1" applyBorder="1" applyAlignment="1">
      <alignment horizontal="center" vertical="center"/>
    </xf>
    <xf numFmtId="0" fontId="25" fillId="0" borderId="15"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0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115"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41" fillId="27" borderId="0" xfId="0" applyFont="1" applyFill="1" applyBorder="1" applyAlignment="1">
      <alignment horizontal="center" vertical="center"/>
    </xf>
    <xf numFmtId="0" fontId="21" fillId="0" borderId="120"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5" fillId="0" borderId="12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1" fillId="0" borderId="122"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24"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125"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87" xfId="0" applyFont="1" applyFill="1" applyBorder="1" applyAlignment="1">
      <alignment horizontal="center" vertical="center" wrapText="1"/>
    </xf>
    <xf numFmtId="186" fontId="13" fillId="0" borderId="76" xfId="0" applyNumberFormat="1" applyFont="1" applyFill="1" applyBorder="1" applyAlignment="1">
      <alignment horizontal="center" vertical="center"/>
    </xf>
    <xf numFmtId="177" fontId="13" fillId="27" borderId="49" xfId="0" applyNumberFormat="1" applyFont="1" applyFill="1" applyBorder="1" applyAlignment="1">
      <alignment horizontal="center" vertical="center"/>
    </xf>
    <xf numFmtId="177" fontId="13" fillId="27" borderId="57" xfId="0" applyNumberFormat="1" applyFont="1" applyFill="1" applyBorder="1" applyAlignment="1">
      <alignment horizontal="center" vertical="center"/>
    </xf>
    <xf numFmtId="177" fontId="13" fillId="27" borderId="76" xfId="0" applyNumberFormat="1" applyFont="1" applyFill="1" applyBorder="1" applyAlignment="1">
      <alignment horizontal="center" vertical="center"/>
    </xf>
    <xf numFmtId="186" fontId="13" fillId="0" borderId="49" xfId="0" applyNumberFormat="1" applyFont="1" applyFill="1" applyBorder="1" applyAlignment="1">
      <alignment horizontal="center" vertical="center"/>
    </xf>
    <xf numFmtId="186" fontId="13" fillId="0" borderId="110" xfId="0" applyNumberFormat="1" applyFont="1" applyFill="1" applyBorder="1" applyAlignment="1">
      <alignment horizontal="center" vertical="center"/>
    </xf>
    <xf numFmtId="189" fontId="13" fillId="27" borderId="49" xfId="0" applyNumberFormat="1" applyFont="1" applyFill="1" applyBorder="1" applyAlignment="1">
      <alignment horizontal="center" vertical="center"/>
    </xf>
    <xf numFmtId="189" fontId="13" fillId="27" borderId="57" xfId="0" applyNumberFormat="1" applyFont="1" applyFill="1" applyBorder="1" applyAlignment="1">
      <alignment horizontal="center" vertical="center"/>
    </xf>
    <xf numFmtId="189" fontId="13" fillId="27" borderId="76" xfId="0" applyNumberFormat="1" applyFont="1" applyFill="1" applyBorder="1" applyAlignment="1">
      <alignment horizontal="center" vertical="center"/>
    </xf>
    <xf numFmtId="177" fontId="13" fillId="0" borderId="49" xfId="0" applyNumberFormat="1" applyFont="1" applyFill="1" applyBorder="1" applyAlignment="1">
      <alignment horizontal="center" vertical="center"/>
    </xf>
    <xf numFmtId="177" fontId="13" fillId="0" borderId="57" xfId="0" applyNumberFormat="1" applyFont="1" applyFill="1" applyBorder="1" applyAlignment="1">
      <alignment horizontal="center" vertical="center"/>
    </xf>
    <xf numFmtId="177" fontId="13" fillId="0" borderId="56" xfId="0" applyNumberFormat="1" applyFont="1" applyFill="1" applyBorder="1" applyAlignment="1">
      <alignment horizontal="center" vertical="center"/>
    </xf>
    <xf numFmtId="201" fontId="0" fillId="0" borderId="10" xfId="0" applyNumberFormat="1" applyFont="1" applyBorder="1" applyAlignment="1">
      <alignment horizontal="center" vertical="center"/>
    </xf>
    <xf numFmtId="201" fontId="0" fillId="0" borderId="98" xfId="0" applyNumberFormat="1" applyFont="1" applyBorder="1" applyAlignment="1">
      <alignment horizontal="center" vertical="center"/>
    </xf>
    <xf numFmtId="201" fontId="0" fillId="0" borderId="99" xfId="0" applyNumberFormat="1" applyFont="1" applyBorder="1" applyAlignment="1">
      <alignment horizontal="center" vertical="center"/>
    </xf>
    <xf numFmtId="201" fontId="0" fillId="0" borderId="85" xfId="0" applyNumberFormat="1" applyFont="1" applyBorder="1" applyAlignment="1">
      <alignment horizontal="center" vertical="center"/>
    </xf>
    <xf numFmtId="201" fontId="0" fillId="0" borderId="22" xfId="0" applyNumberFormat="1" applyFont="1" applyBorder="1" applyAlignment="1">
      <alignment horizontal="center" vertical="center"/>
    </xf>
    <xf numFmtId="201" fontId="0" fillId="0" borderId="78" xfId="0" applyNumberFormat="1" applyFont="1" applyBorder="1" applyAlignment="1">
      <alignment horizontal="center" vertical="center"/>
    </xf>
    <xf numFmtId="0" fontId="18" fillId="0" borderId="0" xfId="0" applyFont="1" applyAlignment="1">
      <alignment/>
    </xf>
    <xf numFmtId="186"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176" fontId="13" fillId="0" borderId="104" xfId="0" applyNumberFormat="1" applyFont="1" applyBorder="1" applyAlignment="1">
      <alignment horizontal="center"/>
    </xf>
    <xf numFmtId="176" fontId="13" fillId="0" borderId="105" xfId="0" applyNumberFormat="1" applyFont="1" applyBorder="1" applyAlignment="1">
      <alignment horizontal="center"/>
    </xf>
    <xf numFmtId="176" fontId="13" fillId="0" borderId="106" xfId="0" applyNumberFormat="1" applyFont="1" applyBorder="1" applyAlignment="1">
      <alignment horizontal="center"/>
    </xf>
    <xf numFmtId="187" fontId="13" fillId="33" borderId="109" xfId="0" applyNumberFormat="1" applyFont="1" applyFill="1" applyBorder="1" applyAlignment="1">
      <alignment horizontal="right"/>
    </xf>
    <xf numFmtId="187" fontId="13" fillId="33" borderId="105" xfId="0" applyNumberFormat="1" applyFont="1" applyFill="1" applyBorder="1" applyAlignment="1">
      <alignment horizontal="right"/>
    </xf>
    <xf numFmtId="187" fontId="13" fillId="33" borderId="108" xfId="0" applyNumberFormat="1" applyFont="1" applyFill="1" applyBorder="1" applyAlignment="1">
      <alignment horizontal="right"/>
    </xf>
    <xf numFmtId="189" fontId="13" fillId="33" borderId="127" xfId="0" applyNumberFormat="1" applyFont="1" applyFill="1" applyBorder="1" applyAlignment="1">
      <alignment horizontal="right"/>
    </xf>
    <xf numFmtId="187" fontId="13" fillId="0" borderId="127" xfId="0" applyNumberFormat="1" applyFont="1" applyBorder="1" applyAlignment="1">
      <alignment horizontal="right"/>
    </xf>
    <xf numFmtId="187" fontId="13" fillId="0" borderId="128" xfId="0" applyNumberFormat="1" applyFont="1" applyBorder="1" applyAlignment="1">
      <alignment horizontal="right"/>
    </xf>
    <xf numFmtId="186" fontId="13" fillId="0" borderId="129" xfId="0" applyNumberFormat="1" applyFont="1" applyFill="1" applyBorder="1" applyAlignment="1">
      <alignment horizontal="center" vertical="center"/>
    </xf>
    <xf numFmtId="186" fontId="13" fillId="0" borderId="79" xfId="0" applyNumberFormat="1" applyFont="1" applyFill="1" applyBorder="1" applyAlignment="1">
      <alignment horizontal="center" vertical="center"/>
    </xf>
    <xf numFmtId="177" fontId="13" fillId="27" borderId="75" xfId="0" applyNumberFormat="1" applyFont="1" applyFill="1" applyBorder="1" applyAlignment="1">
      <alignment horizontal="center" vertical="center"/>
    </xf>
    <xf numFmtId="177" fontId="13" fillId="27" borderId="59" xfId="0" applyNumberFormat="1" applyFont="1" applyFill="1" applyBorder="1" applyAlignment="1">
      <alignment horizontal="center" vertical="center"/>
    </xf>
    <xf numFmtId="177" fontId="13" fillId="27" borderId="79"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13" fillId="0" borderId="39" xfId="0" applyNumberFormat="1" applyFont="1" applyFill="1" applyBorder="1" applyAlignment="1">
      <alignment horizontal="center" vertical="center"/>
    </xf>
    <xf numFmtId="186" fontId="13" fillId="0" borderId="16" xfId="0" applyNumberFormat="1" applyFont="1" applyFill="1" applyBorder="1" applyAlignment="1">
      <alignment horizontal="center" vertical="center"/>
    </xf>
    <xf numFmtId="186" fontId="13" fillId="0" borderId="14" xfId="0" applyNumberFormat="1" applyFont="1" applyFill="1" applyBorder="1" applyAlignment="1">
      <alignment horizontal="center" vertical="center"/>
    </xf>
    <xf numFmtId="189" fontId="13" fillId="27" borderId="14" xfId="0" applyNumberFormat="1" applyFont="1" applyFill="1" applyBorder="1" applyAlignment="1">
      <alignment horizontal="center" vertical="center"/>
    </xf>
    <xf numFmtId="186" fontId="13" fillId="0" borderId="72" xfId="0" applyNumberFormat="1" applyFont="1" applyFill="1" applyBorder="1" applyAlignment="1">
      <alignment horizontal="center" vertical="center"/>
    </xf>
    <xf numFmtId="177" fontId="13" fillId="0" borderId="40" xfId="0" applyNumberFormat="1" applyFont="1" applyFill="1" applyBorder="1" applyAlignment="1">
      <alignment horizontal="center" vertical="center"/>
    </xf>
    <xf numFmtId="177" fontId="13" fillId="0" borderId="44" xfId="0" applyNumberFormat="1" applyFont="1" applyFill="1" applyBorder="1" applyAlignment="1">
      <alignment horizontal="center" vertical="center"/>
    </xf>
    <xf numFmtId="186" fontId="13" fillId="0" borderId="11" xfId="0" applyNumberFormat="1" applyFont="1" applyFill="1" applyBorder="1" applyAlignment="1">
      <alignment horizontal="center" vertical="center"/>
    </xf>
    <xf numFmtId="186" fontId="13" fillId="0" borderId="40" xfId="0" applyNumberFormat="1" applyFont="1" applyFill="1" applyBorder="1" applyAlignment="1">
      <alignment horizontal="center" vertical="center"/>
    </xf>
    <xf numFmtId="189" fontId="13" fillId="27" borderId="40" xfId="0" applyNumberFormat="1" applyFont="1" applyFill="1" applyBorder="1" applyAlignment="1">
      <alignment horizontal="center" vertical="center"/>
    </xf>
    <xf numFmtId="186" fontId="13" fillId="0" borderId="70" xfId="0" applyNumberFormat="1" applyFont="1" applyFill="1" applyBorder="1" applyAlignment="1">
      <alignment horizontal="center" vertical="center"/>
    </xf>
    <xf numFmtId="0" fontId="21" fillId="0" borderId="103" xfId="0" applyFont="1" applyFill="1" applyBorder="1" applyAlignment="1">
      <alignment horizontal="center" vertical="center"/>
    </xf>
    <xf numFmtId="186" fontId="13" fillId="0" borderId="113" xfId="0" applyNumberFormat="1" applyFont="1" applyFill="1" applyBorder="1" applyAlignment="1">
      <alignment horizontal="center" vertical="center"/>
    </xf>
    <xf numFmtId="177" fontId="13" fillId="27" borderId="48" xfId="0" applyNumberFormat="1" applyFont="1" applyFill="1" applyBorder="1" applyAlignment="1">
      <alignment horizontal="center" vertical="center"/>
    </xf>
    <xf numFmtId="177" fontId="13" fillId="27" borderId="52" xfId="0" applyNumberFormat="1" applyFont="1" applyFill="1" applyBorder="1" applyAlignment="1">
      <alignment horizontal="center" vertical="center"/>
    </xf>
    <xf numFmtId="177" fontId="13" fillId="27" borderId="113" xfId="0" applyNumberFormat="1" applyFont="1" applyFill="1" applyBorder="1" applyAlignment="1">
      <alignment horizontal="center" vertical="center"/>
    </xf>
    <xf numFmtId="177" fontId="13" fillId="0" borderId="84" xfId="0" applyNumberFormat="1" applyFont="1" applyFill="1" applyBorder="1" applyAlignment="1">
      <alignment horizontal="center" vertical="center"/>
    </xf>
    <xf numFmtId="177" fontId="13" fillId="0" borderId="89" xfId="0" applyNumberFormat="1" applyFont="1" applyFill="1" applyBorder="1" applyAlignment="1">
      <alignment horizontal="center" vertical="center"/>
    </xf>
    <xf numFmtId="186" fontId="13" fillId="0" borderId="13" xfId="0" applyNumberFormat="1" applyFont="1" applyFill="1" applyBorder="1" applyAlignment="1">
      <alignment horizontal="center" vertical="center"/>
    </xf>
    <xf numFmtId="186" fontId="13" fillId="0" borderId="42" xfId="0" applyNumberFormat="1" applyFont="1" applyFill="1" applyBorder="1" applyAlignment="1">
      <alignment horizontal="center" vertical="center"/>
    </xf>
    <xf numFmtId="189" fontId="13" fillId="27" borderId="42" xfId="0" applyNumberFormat="1" applyFont="1" applyFill="1" applyBorder="1" applyAlignment="1">
      <alignment horizontal="center" vertical="center"/>
    </xf>
    <xf numFmtId="186" fontId="13" fillId="0" borderId="130" xfId="0" applyNumberFormat="1" applyFont="1" applyFill="1" applyBorder="1" applyAlignment="1">
      <alignment horizontal="center" vertical="center"/>
    </xf>
    <xf numFmtId="0" fontId="21" fillId="0" borderId="40"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15"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31"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39"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3" xfId="0" applyFont="1" applyBorder="1" applyAlignment="1">
      <alignment vertical="center"/>
    </xf>
    <xf numFmtId="177" fontId="0" fillId="27" borderId="27" xfId="0" applyNumberFormat="1" applyFont="1" applyFill="1" applyBorder="1" applyAlignment="1">
      <alignment horizontal="center" vertical="center" shrinkToFit="1"/>
    </xf>
    <xf numFmtId="177" fontId="0" fillId="0" borderId="27" xfId="0" applyNumberFormat="1" applyFont="1" applyFill="1" applyBorder="1" applyAlignment="1">
      <alignment horizontal="center" vertical="center" shrinkToFit="1"/>
    </xf>
    <xf numFmtId="177" fontId="0" fillId="0" borderId="74" xfId="0" applyNumberFormat="1" applyFont="1" applyFill="1" applyBorder="1" applyAlignment="1">
      <alignment horizontal="center" vertical="center" shrinkToFit="1"/>
    </xf>
    <xf numFmtId="190" fontId="0" fillId="0" borderId="105" xfId="51" applyNumberFormat="1" applyFont="1" applyFill="1" applyBorder="1" applyAlignment="1">
      <alignment horizontal="center" vertical="center"/>
    </xf>
    <xf numFmtId="0" fontId="0" fillId="27" borderId="109" xfId="0" applyFont="1" applyFill="1" applyBorder="1" applyAlignment="1">
      <alignment horizontal="center" vertical="center"/>
    </xf>
    <xf numFmtId="0" fontId="0" fillId="27" borderId="105" xfId="0" applyFont="1" applyFill="1" applyBorder="1" applyAlignment="1">
      <alignment horizontal="center" vertical="center"/>
    </xf>
    <xf numFmtId="0" fontId="0" fillId="27" borderId="106" xfId="0" applyFont="1" applyFill="1" applyBorder="1" applyAlignment="1">
      <alignment horizontal="center" vertical="center"/>
    </xf>
    <xf numFmtId="180" fontId="0" fillId="0" borderId="100" xfId="0" applyNumberFormat="1" applyFont="1" applyFill="1" applyBorder="1" applyAlignment="1">
      <alignment horizontal="center" vertical="center" shrinkToFit="1"/>
    </xf>
    <xf numFmtId="180" fontId="0" fillId="0" borderId="101" xfId="0" applyNumberFormat="1" applyFont="1" applyFill="1" applyBorder="1" applyAlignment="1">
      <alignment horizontal="center" vertical="center" shrinkToFit="1"/>
    </xf>
    <xf numFmtId="180" fontId="0" fillId="0" borderId="136" xfId="0" applyNumberFormat="1" applyFont="1" applyFill="1" applyBorder="1" applyAlignment="1">
      <alignment horizontal="center" vertical="center" shrinkToFit="1"/>
    </xf>
    <xf numFmtId="177" fontId="0" fillId="0" borderId="137" xfId="0" applyNumberFormat="1" applyFont="1" applyFill="1" applyBorder="1" applyAlignment="1">
      <alignment horizontal="center" vertical="center" shrinkToFit="1"/>
    </xf>
    <xf numFmtId="177" fontId="0" fillId="0" borderId="101" xfId="0" applyNumberFormat="1" applyFont="1" applyFill="1" applyBorder="1" applyAlignment="1">
      <alignment horizontal="center" vertical="center" shrinkToFit="1"/>
    </xf>
    <xf numFmtId="180" fontId="0" fillId="0" borderId="137" xfId="0" applyNumberFormat="1" applyFont="1" applyFill="1" applyBorder="1" applyAlignment="1">
      <alignment horizontal="center" vertical="center" shrinkToFit="1"/>
    </xf>
    <xf numFmtId="180" fontId="0" fillId="0" borderId="138" xfId="0" applyNumberFormat="1" applyFont="1" applyFill="1" applyBorder="1" applyAlignment="1">
      <alignment horizontal="center" vertical="center" shrinkToFit="1"/>
    </xf>
    <xf numFmtId="190" fontId="0" fillId="0" borderId="139" xfId="51" applyNumberFormat="1" applyFont="1" applyFill="1" applyBorder="1" applyAlignment="1">
      <alignment horizontal="center" vertical="center" shrinkToFit="1"/>
    </xf>
    <xf numFmtId="190" fontId="0" fillId="0" borderId="27" xfId="51" applyNumberFormat="1" applyFont="1" applyFill="1" applyBorder="1" applyAlignment="1">
      <alignment horizontal="center" vertical="center" shrinkToFit="1"/>
    </xf>
    <xf numFmtId="177" fontId="0" fillId="27" borderId="40" xfId="0" applyNumberFormat="1" applyFont="1" applyFill="1" applyBorder="1" applyAlignment="1">
      <alignment horizontal="center" vertical="center" shrinkToFit="1"/>
    </xf>
    <xf numFmtId="177" fontId="0" fillId="0" borderId="40" xfId="0" applyNumberFormat="1" applyFont="1" applyFill="1" applyBorder="1" applyAlignment="1">
      <alignment horizontal="center" vertical="center" shrinkToFit="1"/>
    </xf>
    <xf numFmtId="177" fontId="0" fillId="0" borderId="70" xfId="0" applyNumberFormat="1" applyFont="1" applyFill="1" applyBorder="1" applyAlignment="1">
      <alignment horizontal="center" vertical="center" shrinkToFit="1"/>
    </xf>
    <xf numFmtId="190" fontId="0" fillId="27" borderId="19" xfId="51" applyNumberFormat="1" applyFont="1" applyFill="1" applyBorder="1" applyAlignment="1">
      <alignment horizontal="center" vertical="center"/>
    </xf>
    <xf numFmtId="0" fontId="0" fillId="27" borderId="17"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77" xfId="0" applyFont="1" applyFill="1" applyBorder="1" applyAlignment="1">
      <alignment horizontal="center" vertical="center"/>
    </xf>
    <xf numFmtId="180" fontId="0" fillId="0" borderId="15" xfId="0" applyNumberFormat="1" applyFont="1" applyFill="1" applyBorder="1" applyAlignment="1">
      <alignment horizontal="center" vertical="center" shrinkToFit="1"/>
    </xf>
    <xf numFmtId="180" fontId="0" fillId="0" borderId="19"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shrinkToFit="1"/>
    </xf>
    <xf numFmtId="177" fontId="0" fillId="27" borderId="17" xfId="0" applyNumberFormat="1" applyFont="1" applyFill="1" applyBorder="1" applyAlignment="1">
      <alignment horizontal="center" vertical="center" shrinkToFit="1"/>
    </xf>
    <xf numFmtId="177" fontId="0" fillId="27" borderId="19" xfId="0" applyNumberFormat="1" applyFont="1" applyFill="1" applyBorder="1" applyAlignment="1">
      <alignment horizontal="center" vertical="center" shrinkToFit="1"/>
    </xf>
    <xf numFmtId="177" fontId="0" fillId="0" borderId="17" xfId="0" applyNumberFormat="1" applyFont="1" applyFill="1" applyBorder="1" applyAlignment="1">
      <alignment horizontal="center" vertical="center" shrinkToFit="1"/>
    </xf>
    <xf numFmtId="177" fontId="0" fillId="0" borderId="19" xfId="0" applyNumberFormat="1" applyFont="1" applyFill="1" applyBorder="1" applyAlignment="1">
      <alignment horizontal="center" vertical="center" shrinkToFit="1"/>
    </xf>
    <xf numFmtId="177" fontId="0" fillId="0" borderId="77" xfId="0" applyNumberFormat="1" applyFont="1" applyFill="1" applyBorder="1" applyAlignment="1">
      <alignment horizontal="center" vertical="center" shrinkToFit="1"/>
    </xf>
    <xf numFmtId="190" fontId="0" fillId="0" borderId="16" xfId="51" applyNumberFormat="1" applyFont="1" applyFill="1" applyBorder="1" applyAlignment="1">
      <alignment horizontal="center" vertical="center" shrinkToFit="1"/>
    </xf>
    <xf numFmtId="190" fontId="0" fillId="0" borderId="14" xfId="51" applyNumberFormat="1" applyFont="1" applyFill="1" applyBorder="1" applyAlignment="1">
      <alignment horizontal="center" vertical="center" shrinkToFit="1"/>
    </xf>
    <xf numFmtId="177" fontId="0" fillId="27" borderId="14" xfId="0" applyNumberFormat="1" applyFont="1" applyFill="1" applyBorder="1" applyAlignment="1">
      <alignment horizontal="center" vertical="center" shrinkToFit="1"/>
    </xf>
    <xf numFmtId="177" fontId="0" fillId="0" borderId="14" xfId="0" applyNumberFormat="1" applyFont="1" applyFill="1" applyBorder="1" applyAlignment="1">
      <alignment horizontal="center" vertical="center" shrinkToFit="1"/>
    </xf>
    <xf numFmtId="177" fontId="0" fillId="0" borderId="72" xfId="0" applyNumberFormat="1" applyFont="1" applyFill="1" applyBorder="1" applyAlignment="1">
      <alignment horizontal="center" vertical="center" shrinkToFit="1"/>
    </xf>
    <xf numFmtId="190" fontId="0" fillId="27" borderId="57" xfId="51" applyNumberFormat="1" applyFont="1" applyFill="1" applyBorder="1" applyAlignment="1">
      <alignment horizontal="center" vertical="center"/>
    </xf>
    <xf numFmtId="0" fontId="0" fillId="27" borderId="49" xfId="0" applyFont="1" applyFill="1" applyBorder="1" applyAlignment="1">
      <alignment horizontal="center" vertical="center"/>
    </xf>
    <xf numFmtId="0" fontId="0" fillId="27" borderId="57" xfId="0" applyFont="1" applyFill="1" applyBorder="1" applyAlignment="1">
      <alignment horizontal="center" vertical="center"/>
    </xf>
    <xf numFmtId="0" fontId="0" fillId="27" borderId="56" xfId="0" applyFont="1" applyFill="1" applyBorder="1" applyAlignment="1">
      <alignment horizontal="center" vertical="center"/>
    </xf>
    <xf numFmtId="180" fontId="0" fillId="0" borderId="66" xfId="0" applyNumberFormat="1" applyFont="1" applyFill="1" applyBorder="1" applyAlignment="1">
      <alignment horizontal="center" vertical="center" shrinkToFit="1"/>
    </xf>
    <xf numFmtId="180" fontId="0" fillId="0" borderId="57" xfId="0" applyNumberFormat="1" applyFont="1" applyFill="1" applyBorder="1" applyAlignment="1">
      <alignment horizontal="center" vertical="center" shrinkToFit="1"/>
    </xf>
    <xf numFmtId="180" fontId="0" fillId="0" borderId="76" xfId="0" applyNumberFormat="1" applyFont="1" applyFill="1" applyBorder="1" applyAlignment="1">
      <alignment horizontal="center" vertical="center" shrinkToFit="1"/>
    </xf>
    <xf numFmtId="177" fontId="0" fillId="27" borderId="49" xfId="0" applyNumberFormat="1" applyFont="1" applyFill="1" applyBorder="1" applyAlignment="1">
      <alignment horizontal="center" vertical="center" shrinkToFit="1"/>
    </xf>
    <xf numFmtId="177" fontId="0" fillId="27" borderId="57" xfId="0" applyNumberFormat="1" applyFont="1" applyFill="1" applyBorder="1" applyAlignment="1">
      <alignment horizontal="center" vertical="center" shrinkToFit="1"/>
    </xf>
    <xf numFmtId="177" fontId="0" fillId="0" borderId="49" xfId="0" applyNumberFormat="1" applyFont="1" applyFill="1" applyBorder="1" applyAlignment="1">
      <alignment horizontal="center" vertical="center" shrinkToFit="1"/>
    </xf>
    <xf numFmtId="177" fontId="0" fillId="0" borderId="57" xfId="0" applyNumberFormat="1" applyFont="1" applyFill="1" applyBorder="1" applyAlignment="1">
      <alignment horizontal="center" vertical="center" shrinkToFit="1"/>
    </xf>
    <xf numFmtId="177" fontId="0" fillId="0" borderId="56" xfId="0" applyNumberFormat="1" applyFont="1" applyFill="1" applyBorder="1" applyAlignment="1">
      <alignment horizontal="center" vertical="center" shrinkToFit="1"/>
    </xf>
    <xf numFmtId="190" fontId="0" fillId="0" borderId="11" xfId="51" applyNumberFormat="1" applyFont="1" applyFill="1" applyBorder="1" applyAlignment="1">
      <alignment horizontal="center" vertical="center" shrinkToFit="1"/>
    </xf>
    <xf numFmtId="190" fontId="0" fillId="0" borderId="40" xfId="51" applyNumberFormat="1"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3" fillId="0" borderId="72" xfId="0" applyFont="1" applyFill="1" applyBorder="1" applyAlignment="1">
      <alignment horizontal="center" vertical="center" wrapText="1"/>
    </xf>
    <xf numFmtId="190" fontId="0" fillId="27" borderId="52" xfId="51" applyNumberFormat="1" applyFont="1" applyFill="1" applyBorder="1" applyAlignment="1">
      <alignment horizontal="center" vertical="center"/>
    </xf>
    <xf numFmtId="0" fontId="0" fillId="27" borderId="48" xfId="0" applyFont="1" applyFill="1" applyBorder="1" applyAlignment="1">
      <alignment horizontal="center" vertical="center"/>
    </xf>
    <xf numFmtId="0" fontId="0" fillId="27" borderId="52" xfId="0" applyFont="1" applyFill="1" applyBorder="1" applyAlignment="1">
      <alignment horizontal="center" vertical="center"/>
    </xf>
    <xf numFmtId="0" fontId="0" fillId="27" borderId="53" xfId="0" applyFont="1" applyFill="1" applyBorder="1" applyAlignment="1">
      <alignment horizontal="center" vertical="center"/>
    </xf>
    <xf numFmtId="180" fontId="0" fillId="0" borderId="111" xfId="0" applyNumberFormat="1" applyFont="1" applyFill="1" applyBorder="1" applyAlignment="1">
      <alignment horizontal="center" vertical="center" shrinkToFit="1"/>
    </xf>
    <xf numFmtId="180" fontId="0" fillId="0" borderId="52" xfId="0" applyNumberFormat="1" applyFont="1" applyFill="1" applyBorder="1" applyAlignment="1">
      <alignment horizontal="center" vertical="center" shrinkToFit="1"/>
    </xf>
    <xf numFmtId="180" fontId="0" fillId="0" borderId="113" xfId="0" applyNumberFormat="1" applyFont="1" applyFill="1" applyBorder="1" applyAlignment="1">
      <alignment horizontal="center" vertical="center" shrinkToFit="1"/>
    </xf>
    <xf numFmtId="177" fontId="0" fillId="27" borderId="48" xfId="0" applyNumberFormat="1" applyFont="1" applyFill="1" applyBorder="1" applyAlignment="1">
      <alignment horizontal="center" vertical="center" shrinkToFit="1"/>
    </xf>
    <xf numFmtId="177" fontId="0" fillId="27" borderId="52" xfId="0" applyNumberFormat="1" applyFont="1" applyFill="1" applyBorder="1" applyAlignment="1">
      <alignment horizontal="center" vertical="center" shrinkToFit="1"/>
    </xf>
    <xf numFmtId="177" fontId="0" fillId="0" borderId="48" xfId="0" applyNumberFormat="1" applyFont="1" applyFill="1" applyBorder="1" applyAlignment="1">
      <alignment horizontal="center" vertical="center" shrinkToFit="1"/>
    </xf>
    <xf numFmtId="177" fontId="0" fillId="0" borderId="52" xfId="0" applyNumberFormat="1" applyFont="1" applyFill="1" applyBorder="1" applyAlignment="1">
      <alignment horizontal="center" vertical="center" shrinkToFit="1"/>
    </xf>
    <xf numFmtId="177" fontId="0" fillId="0" borderId="53" xfId="0" applyNumberFormat="1" applyFont="1" applyFill="1" applyBorder="1" applyAlignment="1">
      <alignment horizontal="center" vertical="center" shrinkToFit="1"/>
    </xf>
    <xf numFmtId="190" fontId="0" fillId="0" borderId="13" xfId="51" applyNumberFormat="1" applyFont="1" applyFill="1" applyBorder="1" applyAlignment="1">
      <alignment horizontal="center" vertical="center" shrinkToFit="1"/>
    </xf>
    <xf numFmtId="190" fontId="0" fillId="0" borderId="42" xfId="51" applyNumberFormat="1" applyFont="1" applyFill="1" applyBorder="1" applyAlignment="1">
      <alignment horizontal="center" vertical="center" shrinkToFit="1"/>
    </xf>
    <xf numFmtId="177" fontId="0" fillId="27" borderId="42" xfId="0" applyNumberFormat="1" applyFont="1" applyFill="1" applyBorder="1" applyAlignment="1">
      <alignment horizontal="center" vertical="center" shrinkToFit="1"/>
    </xf>
    <xf numFmtId="177" fontId="0" fillId="0" borderId="42" xfId="0" applyNumberFormat="1" applyFont="1" applyFill="1" applyBorder="1" applyAlignment="1">
      <alignment horizontal="center" vertical="center" shrinkToFit="1"/>
    </xf>
    <xf numFmtId="177" fontId="0" fillId="0" borderId="130" xfId="0" applyNumberFormat="1" applyFont="1" applyFill="1" applyBorder="1" applyAlignment="1">
      <alignment horizontal="center" vertical="center" shrinkToFit="1"/>
    </xf>
    <xf numFmtId="0" fontId="21" fillId="0" borderId="68" xfId="0" applyFont="1" applyBorder="1" applyAlignment="1">
      <alignment horizontal="center" vertical="center" wrapText="1"/>
    </xf>
    <xf numFmtId="0" fontId="21" fillId="0" borderId="71" xfId="0" applyFont="1" applyBorder="1" applyAlignment="1">
      <alignment horizontal="center" vertical="center"/>
    </xf>
    <xf numFmtId="0" fontId="21" fillId="0" borderId="8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2" xfId="0" applyFont="1" applyBorder="1" applyAlignment="1">
      <alignment horizontal="center" vertical="center" wrapText="1"/>
    </xf>
    <xf numFmtId="0" fontId="13" fillId="0" borderId="140" xfId="0" applyFont="1" applyFill="1" applyBorder="1" applyAlignment="1">
      <alignment horizontal="center" vertical="center" wrapText="1"/>
    </xf>
    <xf numFmtId="0" fontId="13" fillId="0" borderId="141" xfId="0" applyFont="1" applyFill="1" applyBorder="1" applyAlignment="1">
      <alignment horizontal="center" vertical="center" wrapText="1"/>
    </xf>
    <xf numFmtId="0" fontId="13" fillId="0" borderId="14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40" fillId="27" borderId="22" xfId="0" applyFont="1" applyFill="1" applyBorder="1" applyAlignment="1">
      <alignment horizontal="center" vertical="center"/>
    </xf>
    <xf numFmtId="0" fontId="40" fillId="6" borderId="143" xfId="0" applyFont="1" applyFill="1" applyBorder="1" applyAlignment="1">
      <alignment horizontal="center" vertical="center" wrapText="1"/>
    </xf>
    <xf numFmtId="0" fontId="40" fillId="6" borderId="144" xfId="0" applyFont="1" applyFill="1" applyBorder="1" applyAlignment="1">
      <alignment horizontal="center" vertical="center"/>
    </xf>
    <xf numFmtId="0" fontId="40" fillId="6" borderId="145" xfId="0" applyFont="1" applyFill="1" applyBorder="1" applyAlignment="1">
      <alignment horizontal="center" vertical="center"/>
    </xf>
    <xf numFmtId="0" fontId="40" fillId="6" borderId="146" xfId="0" applyFont="1" applyFill="1" applyBorder="1" applyAlignment="1">
      <alignment horizontal="center" vertical="center"/>
    </xf>
    <xf numFmtId="0" fontId="40" fillId="6" borderId="101" xfId="0" applyFont="1" applyFill="1" applyBorder="1" applyAlignment="1">
      <alignment horizontal="center" vertical="center"/>
    </xf>
    <xf numFmtId="0" fontId="40" fillId="6" borderId="102" xfId="0" applyFont="1" applyFill="1" applyBorder="1" applyAlignment="1">
      <alignment horizontal="center" vertical="center"/>
    </xf>
    <xf numFmtId="0" fontId="13" fillId="0" borderId="62" xfId="0" applyFont="1" applyFill="1" applyBorder="1" applyAlignment="1">
      <alignment horizontal="center" vertical="top" wrapText="1"/>
    </xf>
    <xf numFmtId="0" fontId="0" fillId="0" borderId="1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0" fillId="27"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7" xfId="0" applyFont="1" applyFill="1" applyBorder="1" applyAlignment="1">
      <alignment horizontal="center" vertical="center"/>
    </xf>
    <xf numFmtId="0" fontId="13" fillId="0" borderId="148"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13" fillId="0" borderId="149" xfId="0" applyFont="1" applyFill="1" applyBorder="1" applyAlignment="1">
      <alignment horizontal="center" vertical="center" wrapText="1"/>
    </xf>
    <xf numFmtId="0" fontId="40"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center" wrapText="1"/>
    </xf>
    <xf numFmtId="0" fontId="0" fillId="0" borderId="62" xfId="0" applyFont="1" applyFill="1" applyBorder="1" applyAlignment="1">
      <alignment horizontal="center" wrapText="1"/>
    </xf>
    <xf numFmtId="0" fontId="13" fillId="0" borderId="114" xfId="0" applyFont="1" applyFill="1" applyBorder="1" applyAlignment="1">
      <alignment horizontal="center" vertical="center"/>
    </xf>
    <xf numFmtId="0" fontId="13" fillId="0" borderId="115" xfId="0" applyFont="1" applyFill="1" applyBorder="1" applyAlignment="1">
      <alignment horizontal="center" vertical="center"/>
    </xf>
    <xf numFmtId="0" fontId="13" fillId="0" borderId="118" xfId="0" applyFont="1" applyFill="1" applyBorder="1" applyAlignment="1">
      <alignment horizontal="center" vertical="center"/>
    </xf>
    <xf numFmtId="0" fontId="13" fillId="0" borderId="115" xfId="0" applyFont="1" applyFill="1" applyBorder="1" applyAlignment="1">
      <alignment horizontal="center" vertical="center" wrapText="1"/>
    </xf>
    <xf numFmtId="0" fontId="13" fillId="0" borderId="119" xfId="0" applyFont="1" applyFill="1" applyBorder="1" applyAlignment="1">
      <alignment horizontal="center" vertical="center" wrapText="1"/>
    </xf>
    <xf numFmtId="0" fontId="13" fillId="0" borderId="152"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13" fillId="0" borderId="153" xfId="0" applyFont="1" applyFill="1" applyBorder="1" applyAlignment="1">
      <alignment horizontal="center" vertical="center" wrapText="1"/>
    </xf>
    <xf numFmtId="0" fontId="13" fillId="0" borderId="154" xfId="0" applyFont="1" applyFill="1" applyBorder="1" applyAlignment="1">
      <alignment horizontal="center" vertical="center" wrapText="1"/>
    </xf>
    <xf numFmtId="186" fontId="0" fillId="0" borderId="49" xfId="0" applyNumberFormat="1" applyBorder="1" applyAlignment="1">
      <alignment horizontal="center" vertical="center"/>
    </xf>
    <xf numFmtId="186" fontId="0" fillId="0" borderId="57" xfId="0" applyNumberFormat="1" applyBorder="1" applyAlignment="1">
      <alignment horizontal="center" vertical="center"/>
    </xf>
    <xf numFmtId="186" fontId="0" fillId="0" borderId="110" xfId="0" applyNumberFormat="1" applyBorder="1" applyAlignment="1">
      <alignment horizontal="center" vertical="center"/>
    </xf>
    <xf numFmtId="186" fontId="0" fillId="33" borderId="66" xfId="0" applyNumberFormat="1" applyFill="1" applyBorder="1" applyAlignment="1">
      <alignment horizontal="center" vertical="center"/>
    </xf>
    <xf numFmtId="186" fontId="0" fillId="33" borderId="57" xfId="0" applyNumberFormat="1" applyFill="1" applyBorder="1" applyAlignment="1">
      <alignment horizontal="center" vertical="center"/>
    </xf>
    <xf numFmtId="186" fontId="0" fillId="33" borderId="76" xfId="0" applyNumberFormat="1" applyFill="1" applyBorder="1" applyAlignment="1">
      <alignment horizontal="center" vertical="center"/>
    </xf>
    <xf numFmtId="176" fontId="0" fillId="0" borderId="49" xfId="0" applyNumberFormat="1" applyBorder="1" applyAlignment="1">
      <alignment horizontal="center" vertical="center"/>
    </xf>
    <xf numFmtId="176" fontId="0" fillId="0" borderId="57"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66" xfId="0" applyNumberFormat="1" applyBorder="1" applyAlignment="1">
      <alignment horizontal="center" vertical="center"/>
    </xf>
    <xf numFmtId="176" fontId="0" fillId="0" borderId="76" xfId="0" applyNumberFormat="1" applyBorder="1" applyAlignment="1">
      <alignment horizontal="center" vertical="center"/>
    </xf>
    <xf numFmtId="176" fontId="0" fillId="0" borderId="0" xfId="0" applyNumberFormat="1" applyAlignment="1">
      <alignment horizontal="center" vertical="center"/>
    </xf>
    <xf numFmtId="177" fontId="0" fillId="33" borderId="0" xfId="0" applyNumberFormat="1" applyFill="1" applyAlignment="1">
      <alignment horizontal="center" vertical="center"/>
    </xf>
    <xf numFmtId="176" fontId="0" fillId="0" borderId="58" xfId="0" applyNumberFormat="1" applyBorder="1" applyAlignment="1">
      <alignment horizontal="center"/>
    </xf>
    <xf numFmtId="176" fontId="0" fillId="0" borderId="59" xfId="0" applyNumberFormat="1" applyBorder="1" applyAlignment="1">
      <alignment horizontal="center"/>
    </xf>
    <xf numFmtId="176" fontId="0" fillId="0" borderId="60" xfId="0" applyNumberFormat="1" applyBorder="1" applyAlignment="1">
      <alignment horizontal="center"/>
    </xf>
    <xf numFmtId="186" fontId="0" fillId="33" borderId="137" xfId="0" applyNumberFormat="1" applyFont="1" applyFill="1" applyBorder="1" applyAlignment="1">
      <alignment horizontal="center"/>
    </xf>
    <xf numFmtId="186" fontId="0" fillId="33" borderId="101" xfId="0" applyNumberFormat="1" applyFont="1" applyFill="1" applyBorder="1" applyAlignment="1">
      <alignment horizontal="center"/>
    </xf>
    <xf numFmtId="186" fontId="0" fillId="33" borderId="136" xfId="0" applyNumberFormat="1" applyFont="1" applyFill="1" applyBorder="1" applyAlignment="1">
      <alignment horizontal="center"/>
    </xf>
    <xf numFmtId="189" fontId="0" fillId="33" borderId="27" xfId="0" applyNumberFormat="1" applyFont="1" applyFill="1" applyBorder="1" applyAlignment="1">
      <alignment horizontal="center"/>
    </xf>
    <xf numFmtId="186" fontId="0" fillId="0" borderId="27" xfId="0" applyNumberFormat="1" applyFont="1" applyBorder="1" applyAlignment="1">
      <alignment horizontal="center"/>
    </xf>
    <xf numFmtId="186" fontId="0" fillId="0" borderId="74" xfId="0" applyNumberFormat="1" applyFont="1" applyBorder="1" applyAlignment="1">
      <alignment horizontal="center"/>
    </xf>
    <xf numFmtId="176" fontId="0" fillId="0" borderId="45" xfId="0" applyNumberFormat="1" applyBorder="1" applyAlignment="1">
      <alignment horizontal="center" vertical="center"/>
    </xf>
    <xf numFmtId="186" fontId="0" fillId="0" borderId="40" xfId="0" applyNumberFormat="1" applyBorder="1" applyAlignment="1">
      <alignment horizontal="center" vertical="center"/>
    </xf>
    <xf numFmtId="186" fontId="0" fillId="0" borderId="70" xfId="0" applyNumberFormat="1" applyBorder="1" applyAlignment="1">
      <alignment horizontal="center" vertical="center"/>
    </xf>
    <xf numFmtId="176" fontId="0" fillId="0" borderId="84" xfId="0" applyNumberFormat="1" applyBorder="1" applyAlignment="1">
      <alignment horizontal="center" vertical="center"/>
    </xf>
    <xf numFmtId="176" fontId="0" fillId="0" borderId="8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8" xfId="0" applyNumberFormat="1" applyBorder="1" applyAlignment="1">
      <alignment horizontal="center" vertical="center"/>
    </xf>
    <xf numFmtId="186" fontId="0" fillId="33" borderId="112" xfId="0" applyNumberFormat="1" applyFill="1" applyBorder="1" applyAlignment="1">
      <alignment horizontal="center" vertical="center"/>
    </xf>
    <xf numFmtId="186" fontId="0" fillId="33" borderId="22" xfId="0" applyNumberFormat="1" applyFill="1" applyBorder="1" applyAlignment="1">
      <alignment horizontal="center" vertical="center"/>
    </xf>
    <xf numFmtId="186" fontId="0" fillId="33" borderId="78" xfId="0" applyNumberFormat="1" applyFill="1" applyBorder="1" applyAlignment="1">
      <alignment horizontal="center" vertical="center"/>
    </xf>
    <xf numFmtId="186" fontId="0" fillId="0" borderId="84" xfId="0" applyNumberFormat="1" applyBorder="1" applyAlignment="1">
      <alignment horizontal="center" vertical="center"/>
    </xf>
    <xf numFmtId="186" fontId="0" fillId="0" borderId="69" xfId="0" applyNumberFormat="1" applyBorder="1" applyAlignment="1">
      <alignment horizontal="center" vertical="center"/>
    </xf>
    <xf numFmtId="0" fontId="13" fillId="32" borderId="81" xfId="0" applyFont="1" applyFill="1" applyBorder="1" applyAlignment="1">
      <alignment horizontal="center" vertical="center" wrapText="1"/>
    </xf>
    <xf numFmtId="0" fontId="13" fillId="32" borderId="155" xfId="0" applyFont="1" applyFill="1" applyBorder="1" applyAlignment="1">
      <alignment horizontal="center" vertical="center" wrapText="1"/>
    </xf>
    <xf numFmtId="0" fontId="21" fillId="32" borderId="14" xfId="0" applyFont="1" applyFill="1" applyBorder="1" applyAlignment="1">
      <alignment horizontal="center" vertical="center" wrapText="1"/>
    </xf>
    <xf numFmtId="0" fontId="21" fillId="32" borderId="17" xfId="0" applyFont="1" applyFill="1" applyBorder="1" applyAlignment="1">
      <alignment horizontal="center" vertical="center" wrapText="1"/>
    </xf>
    <xf numFmtId="0" fontId="21" fillId="32" borderId="19" xfId="0" applyFont="1" applyFill="1" applyBorder="1" applyAlignment="1">
      <alignment horizontal="center" vertical="center" wrapText="1"/>
    </xf>
    <xf numFmtId="0" fontId="21" fillId="32" borderId="77" xfId="0" applyFont="1" applyFill="1" applyBorder="1" applyAlignment="1">
      <alignment horizontal="center" vertical="center" wrapText="1"/>
    </xf>
    <xf numFmtId="0" fontId="21" fillId="32" borderId="20" xfId="0" applyFont="1" applyFill="1" applyBorder="1" applyAlignment="1">
      <alignment horizontal="center" vertical="center" wrapText="1"/>
    </xf>
    <xf numFmtId="0" fontId="21" fillId="32" borderId="72" xfId="0" applyFont="1" applyFill="1" applyBorder="1" applyAlignment="1">
      <alignment horizontal="center" vertical="center" wrapText="1"/>
    </xf>
    <xf numFmtId="0" fontId="0" fillId="32" borderId="120" xfId="0" applyFill="1" applyBorder="1" applyAlignment="1">
      <alignment horizontal="center" vertical="center" wrapText="1"/>
    </xf>
    <xf numFmtId="0" fontId="0" fillId="32" borderId="121" xfId="0" applyFill="1" applyBorder="1" applyAlignment="1">
      <alignment horizontal="center" vertical="center" wrapText="1"/>
    </xf>
    <xf numFmtId="0" fontId="0" fillId="32" borderId="156" xfId="0" applyFill="1" applyBorder="1" applyAlignment="1">
      <alignment horizontal="center" vertical="center" wrapText="1"/>
    </xf>
    <xf numFmtId="0" fontId="0" fillId="32" borderId="125" xfId="0" applyFill="1" applyBorder="1" applyAlignment="1">
      <alignment horizontal="center" vertical="center" wrapText="1"/>
    </xf>
    <xf numFmtId="0" fontId="0" fillId="32" borderId="126" xfId="0" applyFill="1" applyBorder="1" applyAlignment="1">
      <alignment horizontal="center" vertical="center" wrapText="1"/>
    </xf>
    <xf numFmtId="0" fontId="0" fillId="32" borderId="87" xfId="0" applyFill="1" applyBorder="1" applyAlignment="1">
      <alignment horizontal="center" vertical="center" wrapText="1"/>
    </xf>
    <xf numFmtId="0" fontId="21" fillId="32" borderId="157" xfId="0" applyFont="1" applyFill="1" applyBorder="1" applyAlignment="1">
      <alignment horizontal="center" vertical="center" wrapText="1"/>
    </xf>
    <xf numFmtId="0" fontId="21" fillId="32" borderId="158" xfId="0" applyFont="1" applyFill="1" applyBorder="1" applyAlignment="1">
      <alignment horizontal="center" vertical="center" wrapText="1"/>
    </xf>
    <xf numFmtId="0" fontId="21" fillId="32" borderId="159" xfId="0" applyFont="1" applyFill="1" applyBorder="1" applyAlignment="1">
      <alignment horizontal="center" vertical="center" wrapText="1"/>
    </xf>
    <xf numFmtId="0" fontId="56" fillId="32" borderId="160" xfId="0" applyFont="1" applyFill="1" applyBorder="1" applyAlignment="1">
      <alignment horizontal="center" vertical="center" wrapText="1"/>
    </xf>
    <xf numFmtId="0" fontId="56" fillId="32" borderId="124" xfId="0" applyFont="1" applyFill="1" applyBorder="1" applyAlignment="1">
      <alignment horizontal="center" vertical="center" wrapText="1"/>
    </xf>
    <xf numFmtId="0" fontId="56" fillId="32" borderId="157" xfId="0" applyFont="1" applyFill="1" applyBorder="1" applyAlignment="1">
      <alignment horizontal="center" vertical="center" wrapText="1"/>
    </xf>
    <xf numFmtId="0" fontId="56" fillId="32" borderId="161" xfId="0" applyFont="1" applyFill="1" applyBorder="1" applyAlignment="1">
      <alignment horizontal="center" vertical="center" wrapText="1"/>
    </xf>
    <xf numFmtId="0" fontId="56" fillId="32" borderId="162" xfId="0" applyFont="1" applyFill="1" applyBorder="1" applyAlignment="1">
      <alignment horizontal="center" vertical="center" wrapText="1"/>
    </xf>
    <xf numFmtId="0" fontId="56" fillId="32" borderId="144" xfId="0" applyFont="1" applyFill="1" applyBorder="1" applyAlignment="1">
      <alignment horizontal="center" vertical="center" wrapText="1"/>
    </xf>
    <xf numFmtId="0" fontId="56" fillId="32" borderId="145" xfId="0" applyFont="1" applyFill="1" applyBorder="1" applyAlignment="1">
      <alignment horizontal="center" vertical="center" wrapText="1"/>
    </xf>
    <xf numFmtId="0" fontId="13" fillId="32" borderId="80" xfId="0" applyFont="1" applyFill="1" applyBorder="1" applyAlignment="1">
      <alignment horizontal="center" vertical="center" wrapText="1"/>
    </xf>
    <xf numFmtId="0" fontId="13" fillId="32" borderId="81" xfId="0" applyFont="1" applyFill="1" applyBorder="1" applyAlignment="1">
      <alignment horizontal="right" vertical="center" wrapText="1"/>
    </xf>
    <xf numFmtId="0" fontId="13" fillId="32" borderId="81" xfId="0" applyFont="1" applyFill="1" applyBorder="1" applyAlignment="1">
      <alignment horizontal="left" vertical="center" wrapText="1"/>
    </xf>
    <xf numFmtId="0" fontId="13" fillId="32" borderId="82" xfId="0" applyFont="1" applyFill="1" applyBorder="1" applyAlignment="1">
      <alignment horizontal="left" vertical="center" wrapText="1"/>
    </xf>
    <xf numFmtId="0" fontId="53" fillId="0" borderId="0" xfId="0" applyFont="1" applyAlignment="1">
      <alignment horizontal="center" vertical="center"/>
    </xf>
    <xf numFmtId="0" fontId="14" fillId="27" borderId="40" xfId="0" applyFont="1" applyFill="1" applyBorder="1" applyAlignment="1">
      <alignment horizontal="center" vertical="center"/>
    </xf>
    <xf numFmtId="0" fontId="100" fillId="32" borderId="49" xfId="0" applyFont="1" applyFill="1" applyBorder="1" applyAlignment="1">
      <alignment horizontal="distributed" vertical="center" indent="1"/>
    </xf>
    <xf numFmtId="0" fontId="100" fillId="32" borderId="57" xfId="0" applyFont="1" applyFill="1" applyBorder="1" applyAlignment="1">
      <alignment horizontal="distributed" vertical="center" indent="1"/>
    </xf>
    <xf numFmtId="0" fontId="100" fillId="32" borderId="76" xfId="0" applyFont="1" applyFill="1" applyBorder="1" applyAlignment="1">
      <alignment horizontal="distributed" vertical="center" indent="1"/>
    </xf>
    <xf numFmtId="203" fontId="41" fillId="33" borderId="49" xfId="0" applyNumberFormat="1" applyFont="1" applyFill="1" applyBorder="1" applyAlignment="1">
      <alignment horizontal="center" vertical="center"/>
    </xf>
    <xf numFmtId="203" fontId="41" fillId="33" borderId="57" xfId="0" applyNumberFormat="1" applyFont="1" applyFill="1" applyBorder="1" applyAlignment="1">
      <alignment horizontal="center" vertical="center"/>
    </xf>
    <xf numFmtId="203" fontId="14" fillId="0" borderId="40" xfId="0" applyNumberFormat="1" applyFont="1" applyBorder="1" applyAlignment="1">
      <alignment horizontal="center" vertical="center"/>
    </xf>
    <xf numFmtId="177" fontId="0" fillId="0" borderId="84"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113"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7" fontId="0" fillId="0" borderId="76" xfId="0" applyNumberFormat="1" applyFont="1" applyFill="1" applyBorder="1" applyAlignment="1">
      <alignment horizontal="center" vertical="center"/>
    </xf>
    <xf numFmtId="177" fontId="0" fillId="0" borderId="75" xfId="0" applyNumberFormat="1" applyFont="1" applyFill="1" applyBorder="1" applyAlignment="1">
      <alignment horizontal="center" vertical="center"/>
    </xf>
    <xf numFmtId="177" fontId="0" fillId="0" borderId="59" xfId="0" applyNumberFormat="1" applyFont="1" applyFill="1" applyBorder="1" applyAlignment="1">
      <alignment horizontal="center" vertical="center"/>
    </xf>
    <xf numFmtId="177" fontId="0" fillId="0" borderId="79"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2" xfId="62"/>
    <cellStyle name="標準_Sheet1_チェックリスト記入表（旅客・内航船）" xfId="63"/>
    <cellStyle name="標準_チェック表表紙&amp;申請書＆事業所一覧表" xfId="64"/>
    <cellStyle name="標準_チェック表表紙のみ" xfId="65"/>
    <cellStyle name="標準_申請用トラックチェックリスト記入表（その２）改訂04.11_チェックリスト改訂07.03 2" xfId="66"/>
    <cellStyle name="標準_申請用トラックチェックリスト記入表（その２）改訂04.11_申請用トラックチェックリストexcel版05.0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74" y="398"/>
            <a:ext cx="354"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76200</xdr:rowOff>
    </xdr:from>
    <xdr:to>
      <xdr:col>2</xdr:col>
      <xdr:colOff>95250</xdr:colOff>
      <xdr:row>7</xdr:row>
      <xdr:rowOff>95250</xdr:rowOff>
    </xdr:to>
    <xdr:pic>
      <xdr:nvPicPr>
        <xdr:cNvPr id="14" name="Picture 17"/>
        <xdr:cNvPicPr preferRelativeResize="1">
          <a:picLocks noChangeAspect="1"/>
        </xdr:cNvPicPr>
      </xdr:nvPicPr>
      <xdr:blipFill>
        <a:blip r:embed="rId1"/>
        <a:stretch>
          <a:fillRect/>
        </a:stretch>
      </xdr:blipFill>
      <xdr:spPr>
        <a:xfrm>
          <a:off x="47625" y="76200"/>
          <a:ext cx="1266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114300</xdr:rowOff>
    </xdr:from>
    <xdr:to>
      <xdr:col>2</xdr:col>
      <xdr:colOff>57150</xdr:colOff>
      <xdr:row>6</xdr:row>
      <xdr:rowOff>323850</xdr:rowOff>
    </xdr:to>
    <xdr:grpSp>
      <xdr:nvGrpSpPr>
        <xdr:cNvPr id="1" name="グループ化 1"/>
        <xdr:cNvGrpSpPr>
          <a:grpSpLocks/>
        </xdr:cNvGrpSpPr>
      </xdr:nvGrpSpPr>
      <xdr:grpSpPr>
        <a:xfrm>
          <a:off x="28575" y="2085975"/>
          <a:ext cx="581025" cy="209550"/>
          <a:chOff x="28575" y="1476375"/>
          <a:chExt cx="581025" cy="209550"/>
        </a:xfrm>
        <a:solidFill>
          <a:srgbClr val="FFFFFF"/>
        </a:solidFill>
      </xdr:grpSpPr>
    </xdr:grpSp>
    <xdr:clientData/>
  </xdr:twoCellAnchor>
  <xdr:twoCellAnchor>
    <xdr:from>
      <xdr:col>0</xdr:col>
      <xdr:colOff>28575</xdr:colOff>
      <xdr:row>7</xdr:row>
      <xdr:rowOff>38100</xdr:rowOff>
    </xdr:from>
    <xdr:to>
      <xdr:col>2</xdr:col>
      <xdr:colOff>57150</xdr:colOff>
      <xdr:row>7</xdr:row>
      <xdr:rowOff>247650</xdr:rowOff>
    </xdr:to>
    <xdr:grpSp>
      <xdr:nvGrpSpPr>
        <xdr:cNvPr id="4" name="グループ化 2"/>
        <xdr:cNvGrpSpPr>
          <a:grpSpLocks/>
        </xdr:cNvGrpSpPr>
      </xdr:nvGrpSpPr>
      <xdr:grpSpPr>
        <a:xfrm>
          <a:off x="28575" y="2428875"/>
          <a:ext cx="581025" cy="209550"/>
          <a:chOff x="28575" y="1828800"/>
          <a:chExt cx="581025" cy="209550"/>
        </a:xfrm>
        <a:solidFill>
          <a:srgbClr val="FFFFFF"/>
        </a:solidFill>
      </xdr:grpSpPr>
    </xdr:grpSp>
    <xdr:clientData/>
  </xdr:twoCellAnchor>
  <xdr:twoCellAnchor>
    <xdr:from>
      <xdr:col>0</xdr:col>
      <xdr:colOff>19050</xdr:colOff>
      <xdr:row>8</xdr:row>
      <xdr:rowOff>38100</xdr:rowOff>
    </xdr:from>
    <xdr:to>
      <xdr:col>2</xdr:col>
      <xdr:colOff>57150</xdr:colOff>
      <xdr:row>8</xdr:row>
      <xdr:rowOff>247650</xdr:rowOff>
    </xdr:to>
    <xdr:grpSp>
      <xdr:nvGrpSpPr>
        <xdr:cNvPr id="7" name="グループ化 3"/>
        <xdr:cNvGrpSpPr>
          <a:grpSpLocks/>
        </xdr:cNvGrpSpPr>
      </xdr:nvGrpSpPr>
      <xdr:grpSpPr>
        <a:xfrm>
          <a:off x="19050" y="2705100"/>
          <a:ext cx="590550" cy="209550"/>
          <a:chOff x="19050" y="2105025"/>
          <a:chExt cx="590550" cy="209550"/>
        </a:xfrm>
        <a:solidFill>
          <a:srgbClr val="FFFFFF"/>
        </a:solidFill>
      </xdr:grpSpPr>
    </xdr:grpSp>
    <xdr:clientData/>
  </xdr:twoCellAnchor>
  <xdr:twoCellAnchor>
    <xdr:from>
      <xdr:col>0</xdr:col>
      <xdr:colOff>38100</xdr:colOff>
      <xdr:row>12</xdr:row>
      <xdr:rowOff>114300</xdr:rowOff>
    </xdr:from>
    <xdr:to>
      <xdr:col>2</xdr:col>
      <xdr:colOff>66675</xdr:colOff>
      <xdr:row>12</xdr:row>
      <xdr:rowOff>323850</xdr:rowOff>
    </xdr:to>
    <xdr:grpSp>
      <xdr:nvGrpSpPr>
        <xdr:cNvPr id="10" name="グループ化 5"/>
        <xdr:cNvGrpSpPr>
          <a:grpSpLocks/>
        </xdr:cNvGrpSpPr>
      </xdr:nvGrpSpPr>
      <xdr:grpSpPr>
        <a:xfrm>
          <a:off x="38100" y="4267200"/>
          <a:ext cx="581025" cy="209550"/>
          <a:chOff x="28575" y="3543300"/>
          <a:chExt cx="581025" cy="209550"/>
        </a:xfrm>
        <a:solidFill>
          <a:srgbClr val="FFFFFF"/>
        </a:solidFill>
      </xdr:grpSpPr>
    </xdr:grpSp>
    <xdr:clientData/>
  </xdr:twoCellAnchor>
  <xdr:twoCellAnchor>
    <xdr:from>
      <xdr:col>0</xdr:col>
      <xdr:colOff>28575</xdr:colOff>
      <xdr:row>13</xdr:row>
      <xdr:rowOff>38100</xdr:rowOff>
    </xdr:from>
    <xdr:to>
      <xdr:col>2</xdr:col>
      <xdr:colOff>57150</xdr:colOff>
      <xdr:row>13</xdr:row>
      <xdr:rowOff>247650</xdr:rowOff>
    </xdr:to>
    <xdr:grpSp>
      <xdr:nvGrpSpPr>
        <xdr:cNvPr id="13" name="グループ化 6"/>
        <xdr:cNvGrpSpPr>
          <a:grpSpLocks/>
        </xdr:cNvGrpSpPr>
      </xdr:nvGrpSpPr>
      <xdr:grpSpPr>
        <a:xfrm>
          <a:off x="28575" y="4610100"/>
          <a:ext cx="581025" cy="209550"/>
          <a:chOff x="28575" y="3905250"/>
          <a:chExt cx="581025" cy="209550"/>
        </a:xfrm>
        <a:solidFill>
          <a:srgbClr val="FFFFFF"/>
        </a:solidFill>
      </xdr:grpSpPr>
    </xdr:grpSp>
    <xdr:clientData/>
  </xdr:twoCellAnchor>
  <xdr:twoCellAnchor>
    <xdr:from>
      <xdr:col>0</xdr:col>
      <xdr:colOff>28575</xdr:colOff>
      <xdr:row>14</xdr:row>
      <xdr:rowOff>38100</xdr:rowOff>
    </xdr:from>
    <xdr:to>
      <xdr:col>2</xdr:col>
      <xdr:colOff>57150</xdr:colOff>
      <xdr:row>14</xdr:row>
      <xdr:rowOff>247650</xdr:rowOff>
    </xdr:to>
    <xdr:grpSp>
      <xdr:nvGrpSpPr>
        <xdr:cNvPr id="16" name="グループ化 7"/>
        <xdr:cNvGrpSpPr>
          <a:grpSpLocks/>
        </xdr:cNvGrpSpPr>
      </xdr:nvGrpSpPr>
      <xdr:grpSpPr>
        <a:xfrm>
          <a:off x="28575" y="4886325"/>
          <a:ext cx="581025" cy="209550"/>
          <a:chOff x="28575" y="4181475"/>
          <a:chExt cx="581025" cy="209550"/>
        </a:xfrm>
        <a:solidFill>
          <a:srgbClr val="FFFFFF"/>
        </a:solidFill>
      </xdr:grpSpPr>
    </xdr:grpSp>
    <xdr:clientData/>
  </xdr:twoCellAnchor>
  <xdr:twoCellAnchor>
    <xdr:from>
      <xdr:col>0</xdr:col>
      <xdr:colOff>28575</xdr:colOff>
      <xdr:row>16</xdr:row>
      <xdr:rowOff>47625</xdr:rowOff>
    </xdr:from>
    <xdr:to>
      <xdr:col>2</xdr:col>
      <xdr:colOff>57150</xdr:colOff>
      <xdr:row>16</xdr:row>
      <xdr:rowOff>257175</xdr:rowOff>
    </xdr:to>
    <xdr:grpSp>
      <xdr:nvGrpSpPr>
        <xdr:cNvPr id="19" name="グループ化 8"/>
        <xdr:cNvGrpSpPr>
          <a:grpSpLocks/>
        </xdr:cNvGrpSpPr>
      </xdr:nvGrpSpPr>
      <xdr:grpSpPr>
        <a:xfrm>
          <a:off x="28575" y="5476875"/>
          <a:ext cx="581025" cy="209550"/>
          <a:chOff x="28575" y="4743450"/>
          <a:chExt cx="581025" cy="209550"/>
        </a:xfrm>
        <a:solidFill>
          <a:srgbClr val="FFFFFF"/>
        </a:solidFill>
      </xdr:grpSpPr>
    </xdr:grpSp>
    <xdr:clientData/>
  </xdr:twoCellAnchor>
  <xdr:twoCellAnchor>
    <xdr:from>
      <xdr:col>0</xdr:col>
      <xdr:colOff>28575</xdr:colOff>
      <xdr:row>17</xdr:row>
      <xdr:rowOff>114300</xdr:rowOff>
    </xdr:from>
    <xdr:to>
      <xdr:col>2</xdr:col>
      <xdr:colOff>57150</xdr:colOff>
      <xdr:row>17</xdr:row>
      <xdr:rowOff>323850</xdr:rowOff>
    </xdr:to>
    <xdr:grpSp>
      <xdr:nvGrpSpPr>
        <xdr:cNvPr id="22" name="グループ化 9"/>
        <xdr:cNvGrpSpPr>
          <a:grpSpLocks/>
        </xdr:cNvGrpSpPr>
      </xdr:nvGrpSpPr>
      <xdr:grpSpPr>
        <a:xfrm>
          <a:off x="28575" y="5819775"/>
          <a:ext cx="581025" cy="209550"/>
          <a:chOff x="28575" y="5086350"/>
          <a:chExt cx="581025" cy="209550"/>
        </a:xfrm>
        <a:solidFill>
          <a:srgbClr val="FFFFFF"/>
        </a:solidFill>
      </xdr:grpSpPr>
    </xdr:grpSp>
    <xdr:clientData/>
  </xdr:twoCellAnchor>
  <xdr:twoCellAnchor>
    <xdr:from>
      <xdr:col>0</xdr:col>
      <xdr:colOff>28575</xdr:colOff>
      <xdr:row>21</xdr:row>
      <xdr:rowOff>38100</xdr:rowOff>
    </xdr:from>
    <xdr:to>
      <xdr:col>2</xdr:col>
      <xdr:colOff>57150</xdr:colOff>
      <xdr:row>21</xdr:row>
      <xdr:rowOff>247650</xdr:rowOff>
    </xdr:to>
    <xdr:grpSp>
      <xdr:nvGrpSpPr>
        <xdr:cNvPr id="25" name="グループ化 10"/>
        <xdr:cNvGrpSpPr>
          <a:grpSpLocks/>
        </xdr:cNvGrpSpPr>
      </xdr:nvGrpSpPr>
      <xdr:grpSpPr>
        <a:xfrm>
          <a:off x="28575" y="7134225"/>
          <a:ext cx="581025" cy="209550"/>
          <a:chOff x="28575" y="6000750"/>
          <a:chExt cx="581025" cy="209550"/>
        </a:xfrm>
        <a:solidFill>
          <a:srgbClr val="FFFFFF"/>
        </a:solidFill>
      </xdr:grpSpPr>
    </xdr:grpSp>
    <xdr:clientData/>
  </xdr:twoCellAnchor>
  <xdr:twoCellAnchor>
    <xdr:from>
      <xdr:col>0</xdr:col>
      <xdr:colOff>28575</xdr:colOff>
      <xdr:row>23</xdr:row>
      <xdr:rowOff>114300</xdr:rowOff>
    </xdr:from>
    <xdr:to>
      <xdr:col>2</xdr:col>
      <xdr:colOff>57150</xdr:colOff>
      <xdr:row>23</xdr:row>
      <xdr:rowOff>323850</xdr:rowOff>
    </xdr:to>
    <xdr:grpSp>
      <xdr:nvGrpSpPr>
        <xdr:cNvPr id="28" name="グループ化 12"/>
        <xdr:cNvGrpSpPr>
          <a:grpSpLocks/>
        </xdr:cNvGrpSpPr>
      </xdr:nvGrpSpPr>
      <xdr:grpSpPr>
        <a:xfrm>
          <a:off x="28575" y="7762875"/>
          <a:ext cx="581025" cy="209550"/>
          <a:chOff x="28575" y="6619875"/>
          <a:chExt cx="581025" cy="209550"/>
        </a:xfrm>
        <a:solidFill>
          <a:srgbClr val="FFFFFF"/>
        </a:solidFill>
      </xdr:grpSpPr>
    </xdr:grpSp>
    <xdr:clientData/>
  </xdr:twoCellAnchor>
  <xdr:twoCellAnchor>
    <xdr:from>
      <xdr:col>0</xdr:col>
      <xdr:colOff>28575</xdr:colOff>
      <xdr:row>24</xdr:row>
      <xdr:rowOff>104775</xdr:rowOff>
    </xdr:from>
    <xdr:to>
      <xdr:col>2</xdr:col>
      <xdr:colOff>57150</xdr:colOff>
      <xdr:row>24</xdr:row>
      <xdr:rowOff>314325</xdr:rowOff>
    </xdr:to>
    <xdr:grpSp>
      <xdr:nvGrpSpPr>
        <xdr:cNvPr id="31" name="グループ化 13"/>
        <xdr:cNvGrpSpPr>
          <a:grpSpLocks/>
        </xdr:cNvGrpSpPr>
      </xdr:nvGrpSpPr>
      <xdr:grpSpPr>
        <a:xfrm>
          <a:off x="28575" y="8172450"/>
          <a:ext cx="581025" cy="209550"/>
          <a:chOff x="28575" y="7038975"/>
          <a:chExt cx="581025" cy="209550"/>
        </a:xfrm>
        <a:solidFill>
          <a:srgbClr val="FFFFFF"/>
        </a:solidFill>
      </xdr:grpSpPr>
    </xdr:grpSp>
    <xdr:clientData/>
  </xdr:twoCellAnchor>
  <xdr:twoCellAnchor>
    <xdr:from>
      <xdr:col>0</xdr:col>
      <xdr:colOff>28575</xdr:colOff>
      <xdr:row>26</xdr:row>
      <xdr:rowOff>38100</xdr:rowOff>
    </xdr:from>
    <xdr:to>
      <xdr:col>2</xdr:col>
      <xdr:colOff>57150</xdr:colOff>
      <xdr:row>26</xdr:row>
      <xdr:rowOff>247650</xdr:rowOff>
    </xdr:to>
    <xdr:grpSp>
      <xdr:nvGrpSpPr>
        <xdr:cNvPr id="34" name="グループ化 14"/>
        <xdr:cNvGrpSpPr>
          <a:grpSpLocks/>
        </xdr:cNvGrpSpPr>
      </xdr:nvGrpSpPr>
      <xdr:grpSpPr>
        <a:xfrm>
          <a:off x="28575" y="8829675"/>
          <a:ext cx="581025" cy="209550"/>
          <a:chOff x="28575" y="7667625"/>
          <a:chExt cx="581025" cy="209550"/>
        </a:xfrm>
        <a:solidFill>
          <a:srgbClr val="FFFFFF"/>
        </a:solidFill>
      </xdr:grpSpPr>
    </xdr:grpSp>
    <xdr:clientData/>
  </xdr:twoCellAnchor>
  <xdr:twoCellAnchor>
    <xdr:from>
      <xdr:col>0</xdr:col>
      <xdr:colOff>28575</xdr:colOff>
      <xdr:row>27</xdr:row>
      <xdr:rowOff>104775</xdr:rowOff>
    </xdr:from>
    <xdr:to>
      <xdr:col>2</xdr:col>
      <xdr:colOff>57150</xdr:colOff>
      <xdr:row>27</xdr:row>
      <xdr:rowOff>314325</xdr:rowOff>
    </xdr:to>
    <xdr:grpSp>
      <xdr:nvGrpSpPr>
        <xdr:cNvPr id="37" name="グループ化 15"/>
        <xdr:cNvGrpSpPr>
          <a:grpSpLocks/>
        </xdr:cNvGrpSpPr>
      </xdr:nvGrpSpPr>
      <xdr:grpSpPr>
        <a:xfrm>
          <a:off x="28575" y="9172575"/>
          <a:ext cx="581025" cy="209550"/>
          <a:chOff x="28575" y="8010525"/>
          <a:chExt cx="581025" cy="209550"/>
        </a:xfrm>
        <a:solidFill>
          <a:srgbClr val="FFFFFF"/>
        </a:solidFill>
      </xdr:grpSpPr>
    </xdr:grpSp>
    <xdr:clientData/>
  </xdr:twoCellAnchor>
  <xdr:twoCellAnchor>
    <xdr:from>
      <xdr:col>0</xdr:col>
      <xdr:colOff>28575</xdr:colOff>
      <xdr:row>28</xdr:row>
      <xdr:rowOff>104775</xdr:rowOff>
    </xdr:from>
    <xdr:to>
      <xdr:col>2</xdr:col>
      <xdr:colOff>57150</xdr:colOff>
      <xdr:row>28</xdr:row>
      <xdr:rowOff>314325</xdr:rowOff>
    </xdr:to>
    <xdr:grpSp>
      <xdr:nvGrpSpPr>
        <xdr:cNvPr id="40" name="グループ化 16"/>
        <xdr:cNvGrpSpPr>
          <a:grpSpLocks/>
        </xdr:cNvGrpSpPr>
      </xdr:nvGrpSpPr>
      <xdr:grpSpPr>
        <a:xfrm>
          <a:off x="28575" y="9591675"/>
          <a:ext cx="581025" cy="209550"/>
          <a:chOff x="28575" y="8429625"/>
          <a:chExt cx="581025" cy="209550"/>
        </a:xfrm>
        <a:solidFill>
          <a:srgbClr val="FFFFFF"/>
        </a:solidFill>
      </xdr:grpSpPr>
    </xdr:grpSp>
    <xdr:clientData/>
  </xdr:twoCellAnchor>
  <xdr:twoCellAnchor>
    <xdr:from>
      <xdr:col>0</xdr:col>
      <xdr:colOff>28575</xdr:colOff>
      <xdr:row>22</xdr:row>
      <xdr:rowOff>38100</xdr:rowOff>
    </xdr:from>
    <xdr:to>
      <xdr:col>2</xdr:col>
      <xdr:colOff>57150</xdr:colOff>
      <xdr:row>22</xdr:row>
      <xdr:rowOff>247650</xdr:rowOff>
    </xdr:to>
    <xdr:grpSp>
      <xdr:nvGrpSpPr>
        <xdr:cNvPr id="43" name="グループ化 11"/>
        <xdr:cNvGrpSpPr>
          <a:grpSpLocks/>
        </xdr:cNvGrpSpPr>
      </xdr:nvGrpSpPr>
      <xdr:grpSpPr>
        <a:xfrm>
          <a:off x="28575" y="7410450"/>
          <a:ext cx="581025" cy="209550"/>
          <a:chOff x="28575" y="6276975"/>
          <a:chExt cx="581025" cy="209550"/>
        </a:xfrm>
        <a:solidFill>
          <a:srgbClr val="FFFFFF"/>
        </a:solidFill>
      </xdr:grpSpPr>
    </xdr:grpSp>
    <xdr:clientData/>
  </xdr:twoCellAnchor>
  <xdr:twoCellAnchor>
    <xdr:from>
      <xdr:col>0</xdr:col>
      <xdr:colOff>9525</xdr:colOff>
      <xdr:row>10</xdr:row>
      <xdr:rowOff>133350</xdr:rowOff>
    </xdr:from>
    <xdr:to>
      <xdr:col>2</xdr:col>
      <xdr:colOff>57150</xdr:colOff>
      <xdr:row>10</xdr:row>
      <xdr:rowOff>495300</xdr:rowOff>
    </xdr:to>
    <xdr:grpSp>
      <xdr:nvGrpSpPr>
        <xdr:cNvPr id="46" name="グループ化 4"/>
        <xdr:cNvGrpSpPr>
          <a:grpSpLocks/>
        </xdr:cNvGrpSpPr>
      </xdr:nvGrpSpPr>
      <xdr:grpSpPr>
        <a:xfrm>
          <a:off x="9525" y="3381375"/>
          <a:ext cx="600075" cy="361950"/>
          <a:chOff x="9525" y="2714625"/>
          <a:chExt cx="600075" cy="3619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28575</xdr:rowOff>
    </xdr:from>
    <xdr:to>
      <xdr:col>2</xdr:col>
      <xdr:colOff>57150</xdr:colOff>
      <xdr:row>13</xdr:row>
      <xdr:rowOff>238125</xdr:rowOff>
    </xdr:to>
    <xdr:grpSp>
      <xdr:nvGrpSpPr>
        <xdr:cNvPr id="1" name="グループ化 5"/>
        <xdr:cNvGrpSpPr>
          <a:grpSpLocks/>
        </xdr:cNvGrpSpPr>
      </xdr:nvGrpSpPr>
      <xdr:grpSpPr>
        <a:xfrm>
          <a:off x="19050" y="4229100"/>
          <a:ext cx="590550" cy="209550"/>
          <a:chOff x="19050" y="2266950"/>
          <a:chExt cx="590550" cy="209550"/>
        </a:xfrm>
        <a:solidFill>
          <a:srgbClr val="FFFFFF"/>
        </a:solidFill>
      </xdr:grpSpPr>
    </xdr:grpSp>
    <xdr:clientData/>
  </xdr:twoCellAnchor>
  <xdr:twoCellAnchor>
    <xdr:from>
      <xdr:col>0</xdr:col>
      <xdr:colOff>28575</xdr:colOff>
      <xdr:row>19</xdr:row>
      <xdr:rowOff>28575</xdr:rowOff>
    </xdr:from>
    <xdr:to>
      <xdr:col>2</xdr:col>
      <xdr:colOff>57150</xdr:colOff>
      <xdr:row>19</xdr:row>
      <xdr:rowOff>238125</xdr:rowOff>
    </xdr:to>
    <xdr:grpSp>
      <xdr:nvGrpSpPr>
        <xdr:cNvPr id="4" name="グループ化 8"/>
        <xdr:cNvGrpSpPr>
          <a:grpSpLocks/>
        </xdr:cNvGrpSpPr>
      </xdr:nvGrpSpPr>
      <xdr:grpSpPr>
        <a:xfrm>
          <a:off x="28575" y="6438900"/>
          <a:ext cx="581025" cy="209550"/>
          <a:chOff x="28575" y="4505325"/>
          <a:chExt cx="581025" cy="209550"/>
        </a:xfrm>
        <a:solidFill>
          <a:srgbClr val="FFFFFF"/>
        </a:solidFill>
      </xdr:grpSpPr>
    </xdr:grpSp>
    <xdr:clientData/>
  </xdr:twoCellAnchor>
  <xdr:twoCellAnchor>
    <xdr:from>
      <xdr:col>0</xdr:col>
      <xdr:colOff>28575</xdr:colOff>
      <xdr:row>20</xdr:row>
      <xdr:rowOff>28575</xdr:rowOff>
    </xdr:from>
    <xdr:to>
      <xdr:col>2</xdr:col>
      <xdr:colOff>57150</xdr:colOff>
      <xdr:row>20</xdr:row>
      <xdr:rowOff>238125</xdr:rowOff>
    </xdr:to>
    <xdr:grpSp>
      <xdr:nvGrpSpPr>
        <xdr:cNvPr id="7" name="グループ化 9"/>
        <xdr:cNvGrpSpPr>
          <a:grpSpLocks/>
        </xdr:cNvGrpSpPr>
      </xdr:nvGrpSpPr>
      <xdr:grpSpPr>
        <a:xfrm>
          <a:off x="28575" y="6715125"/>
          <a:ext cx="581025" cy="209550"/>
          <a:chOff x="28575" y="4781550"/>
          <a:chExt cx="581025" cy="209550"/>
        </a:xfrm>
        <a:solidFill>
          <a:srgbClr val="FFFFFF"/>
        </a:solidFill>
      </xdr:grpSpPr>
    </xdr:grpSp>
    <xdr:clientData/>
  </xdr:twoCellAnchor>
  <xdr:twoCellAnchor>
    <xdr:from>
      <xdr:col>0</xdr:col>
      <xdr:colOff>28575</xdr:colOff>
      <xdr:row>21</xdr:row>
      <xdr:rowOff>104775</xdr:rowOff>
    </xdr:from>
    <xdr:to>
      <xdr:col>2</xdr:col>
      <xdr:colOff>57150</xdr:colOff>
      <xdr:row>21</xdr:row>
      <xdr:rowOff>314325</xdr:rowOff>
    </xdr:to>
    <xdr:grpSp>
      <xdr:nvGrpSpPr>
        <xdr:cNvPr id="10" name="グループ化 10"/>
        <xdr:cNvGrpSpPr>
          <a:grpSpLocks/>
        </xdr:cNvGrpSpPr>
      </xdr:nvGrpSpPr>
      <xdr:grpSpPr>
        <a:xfrm>
          <a:off x="28575" y="7067550"/>
          <a:ext cx="581025" cy="209550"/>
          <a:chOff x="28575" y="5133975"/>
          <a:chExt cx="581025" cy="209550"/>
        </a:xfrm>
        <a:solidFill>
          <a:srgbClr val="FFFFFF"/>
        </a:solidFill>
      </xdr:grpSpPr>
    </xdr:grpSp>
    <xdr:clientData/>
  </xdr:twoCellAnchor>
  <xdr:twoCellAnchor>
    <xdr:from>
      <xdr:col>0</xdr:col>
      <xdr:colOff>28575</xdr:colOff>
      <xdr:row>22</xdr:row>
      <xdr:rowOff>28575</xdr:rowOff>
    </xdr:from>
    <xdr:to>
      <xdr:col>2</xdr:col>
      <xdr:colOff>57150</xdr:colOff>
      <xdr:row>22</xdr:row>
      <xdr:rowOff>238125</xdr:rowOff>
    </xdr:to>
    <xdr:grpSp>
      <xdr:nvGrpSpPr>
        <xdr:cNvPr id="13" name="グループ化 11"/>
        <xdr:cNvGrpSpPr>
          <a:grpSpLocks/>
        </xdr:cNvGrpSpPr>
      </xdr:nvGrpSpPr>
      <xdr:grpSpPr>
        <a:xfrm>
          <a:off x="28575" y="7410450"/>
          <a:ext cx="581025" cy="209550"/>
          <a:chOff x="28575" y="5476875"/>
          <a:chExt cx="581025" cy="209550"/>
        </a:xfrm>
        <a:solidFill>
          <a:srgbClr val="FFFFFF"/>
        </a:solidFill>
      </xdr:grpSpPr>
    </xdr:grpSp>
    <xdr:clientData/>
  </xdr:twoCellAnchor>
  <xdr:twoCellAnchor>
    <xdr:from>
      <xdr:col>0</xdr:col>
      <xdr:colOff>28575</xdr:colOff>
      <xdr:row>23</xdr:row>
      <xdr:rowOff>114300</xdr:rowOff>
    </xdr:from>
    <xdr:to>
      <xdr:col>2</xdr:col>
      <xdr:colOff>57150</xdr:colOff>
      <xdr:row>23</xdr:row>
      <xdr:rowOff>323850</xdr:rowOff>
    </xdr:to>
    <xdr:grpSp>
      <xdr:nvGrpSpPr>
        <xdr:cNvPr id="16" name="グループ化 12"/>
        <xdr:cNvGrpSpPr>
          <a:grpSpLocks/>
        </xdr:cNvGrpSpPr>
      </xdr:nvGrpSpPr>
      <xdr:grpSpPr>
        <a:xfrm>
          <a:off x="28575" y="7772400"/>
          <a:ext cx="581025" cy="209550"/>
          <a:chOff x="28575" y="5838825"/>
          <a:chExt cx="581025" cy="209550"/>
        </a:xfrm>
        <a:solidFill>
          <a:srgbClr val="FFFFFF"/>
        </a:solidFill>
      </xdr:grpSpPr>
    </xdr:grpSp>
    <xdr:clientData/>
  </xdr:twoCellAnchor>
  <xdr:twoCellAnchor>
    <xdr:from>
      <xdr:col>0</xdr:col>
      <xdr:colOff>28575</xdr:colOff>
      <xdr:row>24</xdr:row>
      <xdr:rowOff>28575</xdr:rowOff>
    </xdr:from>
    <xdr:to>
      <xdr:col>2</xdr:col>
      <xdr:colOff>57150</xdr:colOff>
      <xdr:row>24</xdr:row>
      <xdr:rowOff>238125</xdr:rowOff>
    </xdr:to>
    <xdr:grpSp>
      <xdr:nvGrpSpPr>
        <xdr:cNvPr id="19" name="グループ化 13"/>
        <xdr:cNvGrpSpPr>
          <a:grpSpLocks/>
        </xdr:cNvGrpSpPr>
      </xdr:nvGrpSpPr>
      <xdr:grpSpPr>
        <a:xfrm>
          <a:off x="28575" y="8105775"/>
          <a:ext cx="581025" cy="209550"/>
          <a:chOff x="28575" y="6172200"/>
          <a:chExt cx="581025" cy="209550"/>
        </a:xfrm>
        <a:solidFill>
          <a:srgbClr val="FFFFFF"/>
        </a:solidFill>
      </xdr:grpSpPr>
    </xdr:grpSp>
    <xdr:clientData/>
  </xdr:twoCellAnchor>
  <xdr:twoCellAnchor>
    <xdr:from>
      <xdr:col>0</xdr:col>
      <xdr:colOff>28575</xdr:colOff>
      <xdr:row>25</xdr:row>
      <xdr:rowOff>28575</xdr:rowOff>
    </xdr:from>
    <xdr:to>
      <xdr:col>2</xdr:col>
      <xdr:colOff>57150</xdr:colOff>
      <xdr:row>25</xdr:row>
      <xdr:rowOff>238125</xdr:rowOff>
    </xdr:to>
    <xdr:grpSp>
      <xdr:nvGrpSpPr>
        <xdr:cNvPr id="22" name="グループ化 14"/>
        <xdr:cNvGrpSpPr>
          <a:grpSpLocks/>
        </xdr:cNvGrpSpPr>
      </xdr:nvGrpSpPr>
      <xdr:grpSpPr>
        <a:xfrm>
          <a:off x="28575" y="8372475"/>
          <a:ext cx="581025" cy="209550"/>
          <a:chOff x="28575" y="6448425"/>
          <a:chExt cx="581025" cy="209550"/>
        </a:xfrm>
        <a:solidFill>
          <a:srgbClr val="FFFFFF"/>
        </a:solidFill>
      </xdr:grpSpPr>
    </xdr:grpSp>
    <xdr:clientData/>
  </xdr:twoCellAnchor>
  <xdr:twoCellAnchor>
    <xdr:from>
      <xdr:col>0</xdr:col>
      <xdr:colOff>28575</xdr:colOff>
      <xdr:row>27</xdr:row>
      <xdr:rowOff>28575</xdr:rowOff>
    </xdr:from>
    <xdr:to>
      <xdr:col>2</xdr:col>
      <xdr:colOff>57150</xdr:colOff>
      <xdr:row>27</xdr:row>
      <xdr:rowOff>238125</xdr:rowOff>
    </xdr:to>
    <xdr:grpSp>
      <xdr:nvGrpSpPr>
        <xdr:cNvPr id="25" name="グループ化 15"/>
        <xdr:cNvGrpSpPr>
          <a:grpSpLocks/>
        </xdr:cNvGrpSpPr>
      </xdr:nvGrpSpPr>
      <xdr:grpSpPr>
        <a:xfrm>
          <a:off x="28575" y="8886825"/>
          <a:ext cx="581025" cy="209550"/>
          <a:chOff x="28575" y="7000875"/>
          <a:chExt cx="581025" cy="209550"/>
        </a:xfrm>
        <a:solidFill>
          <a:srgbClr val="FFFFFF"/>
        </a:solidFill>
      </xdr:grpSpPr>
    </xdr:grpSp>
    <xdr:clientData/>
  </xdr:twoCellAnchor>
  <xdr:twoCellAnchor>
    <xdr:from>
      <xdr:col>0</xdr:col>
      <xdr:colOff>28575</xdr:colOff>
      <xdr:row>28</xdr:row>
      <xdr:rowOff>28575</xdr:rowOff>
    </xdr:from>
    <xdr:to>
      <xdr:col>2</xdr:col>
      <xdr:colOff>57150</xdr:colOff>
      <xdr:row>28</xdr:row>
      <xdr:rowOff>238125</xdr:rowOff>
    </xdr:to>
    <xdr:grpSp>
      <xdr:nvGrpSpPr>
        <xdr:cNvPr id="28" name="グループ化 16"/>
        <xdr:cNvGrpSpPr>
          <a:grpSpLocks/>
        </xdr:cNvGrpSpPr>
      </xdr:nvGrpSpPr>
      <xdr:grpSpPr>
        <a:xfrm>
          <a:off x="28575" y="9163050"/>
          <a:ext cx="581025" cy="209550"/>
          <a:chOff x="28575" y="7277100"/>
          <a:chExt cx="581025" cy="209550"/>
        </a:xfrm>
        <a:solidFill>
          <a:srgbClr val="FFFFFF"/>
        </a:solidFill>
      </xdr:grpSpPr>
    </xdr:grpSp>
    <xdr:clientData/>
  </xdr:twoCellAnchor>
  <xdr:twoCellAnchor>
    <xdr:from>
      <xdr:col>0</xdr:col>
      <xdr:colOff>28575</xdr:colOff>
      <xdr:row>29</xdr:row>
      <xdr:rowOff>28575</xdr:rowOff>
    </xdr:from>
    <xdr:to>
      <xdr:col>2</xdr:col>
      <xdr:colOff>57150</xdr:colOff>
      <xdr:row>29</xdr:row>
      <xdr:rowOff>238125</xdr:rowOff>
    </xdr:to>
    <xdr:grpSp>
      <xdr:nvGrpSpPr>
        <xdr:cNvPr id="31" name="グループ化 17"/>
        <xdr:cNvGrpSpPr>
          <a:grpSpLocks/>
        </xdr:cNvGrpSpPr>
      </xdr:nvGrpSpPr>
      <xdr:grpSpPr>
        <a:xfrm>
          <a:off x="28575" y="9439275"/>
          <a:ext cx="581025" cy="209550"/>
          <a:chOff x="28575" y="7553325"/>
          <a:chExt cx="581025" cy="209550"/>
        </a:xfrm>
        <a:solidFill>
          <a:srgbClr val="FFFFFF"/>
        </a:solidFill>
      </xdr:grpSpPr>
    </xdr:grpSp>
    <xdr:clientData/>
  </xdr:twoCellAnchor>
  <xdr:twoCellAnchor>
    <xdr:from>
      <xdr:col>0</xdr:col>
      <xdr:colOff>28575</xdr:colOff>
      <xdr:row>30</xdr:row>
      <xdr:rowOff>28575</xdr:rowOff>
    </xdr:from>
    <xdr:to>
      <xdr:col>2</xdr:col>
      <xdr:colOff>57150</xdr:colOff>
      <xdr:row>30</xdr:row>
      <xdr:rowOff>238125</xdr:rowOff>
    </xdr:to>
    <xdr:grpSp>
      <xdr:nvGrpSpPr>
        <xdr:cNvPr id="34" name="グループ化 18"/>
        <xdr:cNvGrpSpPr>
          <a:grpSpLocks/>
        </xdr:cNvGrpSpPr>
      </xdr:nvGrpSpPr>
      <xdr:grpSpPr>
        <a:xfrm>
          <a:off x="28575" y="9715500"/>
          <a:ext cx="581025" cy="209550"/>
          <a:chOff x="28575" y="7829550"/>
          <a:chExt cx="581025" cy="209550"/>
        </a:xfrm>
        <a:solidFill>
          <a:srgbClr val="FFFFFF"/>
        </a:solidFill>
      </xdr:grpSpPr>
    </xdr:grpSp>
    <xdr:clientData/>
  </xdr:twoCellAnchor>
  <xdr:twoCellAnchor>
    <xdr:from>
      <xdr:col>0</xdr:col>
      <xdr:colOff>28575</xdr:colOff>
      <xdr:row>31</xdr:row>
      <xdr:rowOff>28575</xdr:rowOff>
    </xdr:from>
    <xdr:to>
      <xdr:col>2</xdr:col>
      <xdr:colOff>57150</xdr:colOff>
      <xdr:row>31</xdr:row>
      <xdr:rowOff>238125</xdr:rowOff>
    </xdr:to>
    <xdr:grpSp>
      <xdr:nvGrpSpPr>
        <xdr:cNvPr id="37" name="グループ化 19"/>
        <xdr:cNvGrpSpPr>
          <a:grpSpLocks/>
        </xdr:cNvGrpSpPr>
      </xdr:nvGrpSpPr>
      <xdr:grpSpPr>
        <a:xfrm>
          <a:off x="28575" y="9991725"/>
          <a:ext cx="581025" cy="209550"/>
          <a:chOff x="28575" y="8105775"/>
          <a:chExt cx="581025" cy="209550"/>
        </a:xfrm>
        <a:solidFill>
          <a:srgbClr val="FFFFFF"/>
        </a:solidFill>
      </xdr:grpSpPr>
    </xdr:grpSp>
    <xdr:clientData/>
  </xdr:twoCellAnchor>
  <xdr:twoCellAnchor>
    <xdr:from>
      <xdr:col>0</xdr:col>
      <xdr:colOff>28575</xdr:colOff>
      <xdr:row>32</xdr:row>
      <xdr:rowOff>28575</xdr:rowOff>
    </xdr:from>
    <xdr:to>
      <xdr:col>2</xdr:col>
      <xdr:colOff>57150</xdr:colOff>
      <xdr:row>32</xdr:row>
      <xdr:rowOff>238125</xdr:rowOff>
    </xdr:to>
    <xdr:grpSp>
      <xdr:nvGrpSpPr>
        <xdr:cNvPr id="40" name="グループ化 20"/>
        <xdr:cNvGrpSpPr>
          <a:grpSpLocks/>
        </xdr:cNvGrpSpPr>
      </xdr:nvGrpSpPr>
      <xdr:grpSpPr>
        <a:xfrm>
          <a:off x="28575" y="10267950"/>
          <a:ext cx="581025" cy="209550"/>
          <a:chOff x="28575" y="8382000"/>
          <a:chExt cx="581025" cy="209550"/>
        </a:xfrm>
        <a:solidFill>
          <a:srgbClr val="FFFFFF"/>
        </a:solidFill>
      </xdr:grpSpPr>
    </xdr:grpSp>
    <xdr:clientData/>
  </xdr:twoCellAnchor>
  <xdr:twoCellAnchor>
    <xdr:from>
      <xdr:col>0</xdr:col>
      <xdr:colOff>28575</xdr:colOff>
      <xdr:row>33</xdr:row>
      <xdr:rowOff>28575</xdr:rowOff>
    </xdr:from>
    <xdr:to>
      <xdr:col>2</xdr:col>
      <xdr:colOff>57150</xdr:colOff>
      <xdr:row>33</xdr:row>
      <xdr:rowOff>238125</xdr:rowOff>
    </xdr:to>
    <xdr:grpSp>
      <xdr:nvGrpSpPr>
        <xdr:cNvPr id="43" name="グループ化 21"/>
        <xdr:cNvGrpSpPr>
          <a:grpSpLocks/>
        </xdr:cNvGrpSpPr>
      </xdr:nvGrpSpPr>
      <xdr:grpSpPr>
        <a:xfrm>
          <a:off x="28575" y="10544175"/>
          <a:ext cx="581025" cy="209550"/>
          <a:chOff x="28575" y="8658225"/>
          <a:chExt cx="581025" cy="209550"/>
        </a:xfrm>
        <a:solidFill>
          <a:srgbClr val="FFFFFF"/>
        </a:solidFill>
      </xdr:grpSpPr>
    </xdr:grpSp>
    <xdr:clientData/>
  </xdr:twoCellAnchor>
  <xdr:twoCellAnchor>
    <xdr:from>
      <xdr:col>0</xdr:col>
      <xdr:colOff>28575</xdr:colOff>
      <xdr:row>34</xdr:row>
      <xdr:rowOff>28575</xdr:rowOff>
    </xdr:from>
    <xdr:to>
      <xdr:col>2</xdr:col>
      <xdr:colOff>57150</xdr:colOff>
      <xdr:row>34</xdr:row>
      <xdr:rowOff>238125</xdr:rowOff>
    </xdr:to>
    <xdr:grpSp>
      <xdr:nvGrpSpPr>
        <xdr:cNvPr id="46" name="グループ化 22"/>
        <xdr:cNvGrpSpPr>
          <a:grpSpLocks/>
        </xdr:cNvGrpSpPr>
      </xdr:nvGrpSpPr>
      <xdr:grpSpPr>
        <a:xfrm>
          <a:off x="28575" y="10820400"/>
          <a:ext cx="581025" cy="209550"/>
          <a:chOff x="28575" y="8934450"/>
          <a:chExt cx="581025"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49" name="グループ化 4"/>
        <xdr:cNvGrpSpPr>
          <a:grpSpLocks/>
        </xdr:cNvGrpSpPr>
      </xdr:nvGrpSpPr>
      <xdr:grpSpPr>
        <a:xfrm>
          <a:off x="28575" y="3895725"/>
          <a:ext cx="581025" cy="209550"/>
          <a:chOff x="28575" y="1933575"/>
          <a:chExt cx="581025" cy="209550"/>
        </a:xfrm>
        <a:solidFill>
          <a:srgbClr val="FFFFFF"/>
        </a:solidFill>
      </xdr:grpSpPr>
    </xdr:grpSp>
    <xdr:clientData/>
  </xdr:twoCellAnchor>
  <xdr:twoCellAnchor>
    <xdr:from>
      <xdr:col>0</xdr:col>
      <xdr:colOff>28575</xdr:colOff>
      <xdr:row>14</xdr:row>
      <xdr:rowOff>114300</xdr:rowOff>
    </xdr:from>
    <xdr:to>
      <xdr:col>2</xdr:col>
      <xdr:colOff>57150</xdr:colOff>
      <xdr:row>14</xdr:row>
      <xdr:rowOff>323850</xdr:rowOff>
    </xdr:to>
    <xdr:grpSp>
      <xdr:nvGrpSpPr>
        <xdr:cNvPr id="52" name="グループ化 6"/>
        <xdr:cNvGrpSpPr>
          <a:grpSpLocks/>
        </xdr:cNvGrpSpPr>
      </xdr:nvGrpSpPr>
      <xdr:grpSpPr>
        <a:xfrm>
          <a:off x="28575" y="4591050"/>
          <a:ext cx="581025" cy="209550"/>
          <a:chOff x="28575" y="2628900"/>
          <a:chExt cx="581025" cy="209550"/>
        </a:xfrm>
        <a:solidFill>
          <a:srgbClr val="FFFFFF"/>
        </a:solidFill>
      </xdr:grpSpPr>
    </xdr:grpSp>
    <xdr:clientData/>
  </xdr:twoCellAnchor>
  <xdr:twoCellAnchor>
    <xdr:from>
      <xdr:col>0</xdr:col>
      <xdr:colOff>28575</xdr:colOff>
      <xdr:row>15</xdr:row>
      <xdr:rowOff>104775</xdr:rowOff>
    </xdr:from>
    <xdr:to>
      <xdr:col>2</xdr:col>
      <xdr:colOff>57150</xdr:colOff>
      <xdr:row>15</xdr:row>
      <xdr:rowOff>314325</xdr:rowOff>
    </xdr:to>
    <xdr:grpSp>
      <xdr:nvGrpSpPr>
        <xdr:cNvPr id="55" name="グループ化 7"/>
        <xdr:cNvGrpSpPr>
          <a:grpSpLocks/>
        </xdr:cNvGrpSpPr>
      </xdr:nvGrpSpPr>
      <xdr:grpSpPr>
        <a:xfrm>
          <a:off x="28575" y="5000625"/>
          <a:ext cx="581025" cy="209550"/>
          <a:chOff x="28575" y="3038475"/>
          <a:chExt cx="581025" cy="209550"/>
        </a:xfrm>
        <a:solidFill>
          <a:srgbClr val="FFFFFF"/>
        </a:solidFill>
      </xdr:grpSpPr>
    </xdr:grpSp>
    <xdr:clientData/>
  </xdr:twoCellAnchor>
  <xdr:twoCellAnchor>
    <xdr:from>
      <xdr:col>0</xdr:col>
      <xdr:colOff>28575</xdr:colOff>
      <xdr:row>6</xdr:row>
      <xdr:rowOff>38100</xdr:rowOff>
    </xdr:from>
    <xdr:to>
      <xdr:col>2</xdr:col>
      <xdr:colOff>57150</xdr:colOff>
      <xdr:row>6</xdr:row>
      <xdr:rowOff>247650</xdr:rowOff>
    </xdr:to>
    <xdr:grpSp>
      <xdr:nvGrpSpPr>
        <xdr:cNvPr id="58" name="グループ化 1"/>
        <xdr:cNvGrpSpPr>
          <a:grpSpLocks/>
        </xdr:cNvGrpSpPr>
      </xdr:nvGrpSpPr>
      <xdr:grpSpPr>
        <a:xfrm>
          <a:off x="28575" y="1933575"/>
          <a:ext cx="581025" cy="209550"/>
          <a:chOff x="28575" y="314325"/>
          <a:chExt cx="581025" cy="209550"/>
        </a:xfrm>
        <a:solidFill>
          <a:srgbClr val="FFFFFF"/>
        </a:solidFill>
      </xdr:grpSpPr>
    </xdr:grpSp>
    <xdr:clientData/>
  </xdr:twoCellAnchor>
  <xdr:twoCellAnchor>
    <xdr:from>
      <xdr:col>0</xdr:col>
      <xdr:colOff>28575</xdr:colOff>
      <xdr:row>7</xdr:row>
      <xdr:rowOff>38100</xdr:rowOff>
    </xdr:from>
    <xdr:to>
      <xdr:col>2</xdr:col>
      <xdr:colOff>57150</xdr:colOff>
      <xdr:row>7</xdr:row>
      <xdr:rowOff>247650</xdr:rowOff>
    </xdr:to>
    <xdr:grpSp>
      <xdr:nvGrpSpPr>
        <xdr:cNvPr id="61" name="グループ化 2"/>
        <xdr:cNvGrpSpPr>
          <a:grpSpLocks/>
        </xdr:cNvGrpSpPr>
      </xdr:nvGrpSpPr>
      <xdr:grpSpPr>
        <a:xfrm>
          <a:off x="28575" y="2209800"/>
          <a:ext cx="581025" cy="209550"/>
          <a:chOff x="28575" y="590550"/>
          <a:chExt cx="581025" cy="209550"/>
        </a:xfrm>
        <a:solidFill>
          <a:srgbClr val="FFFFFF"/>
        </a:solidFill>
      </xdr:grpSpPr>
    </xdr:grpSp>
    <xdr:clientData/>
  </xdr:twoCellAnchor>
  <xdr:twoCellAnchor>
    <xdr:from>
      <xdr:col>0</xdr:col>
      <xdr:colOff>28575</xdr:colOff>
      <xdr:row>8</xdr:row>
      <xdr:rowOff>104775</xdr:rowOff>
    </xdr:from>
    <xdr:to>
      <xdr:col>2</xdr:col>
      <xdr:colOff>57150</xdr:colOff>
      <xdr:row>8</xdr:row>
      <xdr:rowOff>314325</xdr:rowOff>
    </xdr:to>
    <xdr:grpSp>
      <xdr:nvGrpSpPr>
        <xdr:cNvPr id="64" name="グループ化 3"/>
        <xdr:cNvGrpSpPr>
          <a:grpSpLocks/>
        </xdr:cNvGrpSpPr>
      </xdr:nvGrpSpPr>
      <xdr:grpSpPr>
        <a:xfrm>
          <a:off x="28575" y="2552700"/>
          <a:ext cx="581025" cy="209550"/>
          <a:chOff x="28575" y="933450"/>
          <a:chExt cx="581025" cy="209550"/>
        </a:xfrm>
        <a:solidFill>
          <a:srgbClr val="FFFFFF"/>
        </a:solidFill>
      </xdr:grpSpPr>
    </xdr:grpSp>
    <xdr:clientData/>
  </xdr:twoCellAnchor>
  <xdr:twoCellAnchor>
    <xdr:from>
      <xdr:col>0</xdr:col>
      <xdr:colOff>38100</xdr:colOff>
      <xdr:row>3</xdr:row>
      <xdr:rowOff>66675</xdr:rowOff>
    </xdr:from>
    <xdr:to>
      <xdr:col>2</xdr:col>
      <xdr:colOff>66675</xdr:colOff>
      <xdr:row>3</xdr:row>
      <xdr:rowOff>381000</xdr:rowOff>
    </xdr:to>
    <xdr:grpSp>
      <xdr:nvGrpSpPr>
        <xdr:cNvPr id="67" name="グループ化 17"/>
        <xdr:cNvGrpSpPr>
          <a:grpSpLocks/>
        </xdr:cNvGrpSpPr>
      </xdr:nvGrpSpPr>
      <xdr:grpSpPr>
        <a:xfrm>
          <a:off x="38100" y="962025"/>
          <a:ext cx="581025" cy="314325"/>
          <a:chOff x="28575" y="9420225"/>
          <a:chExt cx="581025" cy="209550"/>
        </a:xfrm>
        <a:solidFill>
          <a:srgbClr val="FFFFFF"/>
        </a:solidFill>
      </xdr:grpSpPr>
    </xdr:grpSp>
    <xdr:clientData/>
  </xdr:twoCellAnchor>
  <xdr:twoCellAnchor>
    <xdr:from>
      <xdr:col>0</xdr:col>
      <xdr:colOff>28575</xdr:colOff>
      <xdr:row>4</xdr:row>
      <xdr:rowOff>38100</xdr:rowOff>
    </xdr:from>
    <xdr:to>
      <xdr:col>2</xdr:col>
      <xdr:colOff>57150</xdr:colOff>
      <xdr:row>5</xdr:row>
      <xdr:rowOff>0</xdr:rowOff>
    </xdr:to>
    <xdr:grpSp>
      <xdr:nvGrpSpPr>
        <xdr:cNvPr id="70" name="グループ化 18"/>
        <xdr:cNvGrpSpPr>
          <a:grpSpLocks/>
        </xdr:cNvGrpSpPr>
      </xdr:nvGrpSpPr>
      <xdr:grpSpPr>
        <a:xfrm>
          <a:off x="28575" y="1352550"/>
          <a:ext cx="581025" cy="238125"/>
          <a:chOff x="28575" y="9772650"/>
          <a:chExt cx="581025" cy="209550"/>
        </a:xfrm>
        <a:solidFill>
          <a:srgbClr val="FFFFFF"/>
        </a:solidFill>
      </xdr:grpSpPr>
    </xdr:grpSp>
    <xdr:clientData/>
  </xdr:twoCellAnchor>
  <xdr:twoCellAnchor>
    <xdr:from>
      <xdr:col>2</xdr:col>
      <xdr:colOff>38100</xdr:colOff>
      <xdr:row>19</xdr:row>
      <xdr:rowOff>0</xdr:rowOff>
    </xdr:from>
    <xdr:to>
      <xdr:col>3</xdr:col>
      <xdr:colOff>95250</xdr:colOff>
      <xdr:row>26</xdr:row>
      <xdr:rowOff>9525</xdr:rowOff>
    </xdr:to>
    <xdr:grpSp>
      <xdr:nvGrpSpPr>
        <xdr:cNvPr id="73" name="グループ化 1"/>
        <xdr:cNvGrpSpPr>
          <a:grpSpLocks/>
        </xdr:cNvGrpSpPr>
      </xdr:nvGrpSpPr>
      <xdr:grpSpPr>
        <a:xfrm>
          <a:off x="590550" y="6410325"/>
          <a:ext cx="333375" cy="2209800"/>
          <a:chOff x="7486650" y="6296025"/>
          <a:chExt cx="333375" cy="2209800"/>
        </a:xfrm>
        <a:solidFill>
          <a:srgbClr val="FFFFFF"/>
        </a:solidFill>
      </xdr:grpSpPr>
    </xdr:grpSp>
    <xdr:clientData/>
  </xdr:twoCellAnchor>
  <xdr:twoCellAnchor>
    <xdr:from>
      <xdr:col>2</xdr:col>
      <xdr:colOff>19050</xdr:colOff>
      <xdr:row>27</xdr:row>
      <xdr:rowOff>0</xdr:rowOff>
    </xdr:from>
    <xdr:to>
      <xdr:col>3</xdr:col>
      <xdr:colOff>76200</xdr:colOff>
      <xdr:row>35</xdr:row>
      <xdr:rowOff>9525</xdr:rowOff>
    </xdr:to>
    <xdr:grpSp>
      <xdr:nvGrpSpPr>
        <xdr:cNvPr id="81" name="グループ化 2"/>
        <xdr:cNvGrpSpPr>
          <a:grpSpLocks/>
        </xdr:cNvGrpSpPr>
      </xdr:nvGrpSpPr>
      <xdr:grpSpPr>
        <a:xfrm>
          <a:off x="571500" y="8858250"/>
          <a:ext cx="333375" cy="2219325"/>
          <a:chOff x="7486650" y="8734425"/>
          <a:chExt cx="333375" cy="221932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200025</xdr:rowOff>
    </xdr:from>
    <xdr:to>
      <xdr:col>2</xdr:col>
      <xdr:colOff>57150</xdr:colOff>
      <xdr:row>3</xdr:row>
      <xdr:rowOff>409575</xdr:rowOff>
    </xdr:to>
    <xdr:grpSp>
      <xdr:nvGrpSpPr>
        <xdr:cNvPr id="1" name="グループ化 1"/>
        <xdr:cNvGrpSpPr>
          <a:grpSpLocks/>
        </xdr:cNvGrpSpPr>
      </xdr:nvGrpSpPr>
      <xdr:grpSpPr>
        <a:xfrm>
          <a:off x="28575" y="1152525"/>
          <a:ext cx="581025" cy="209550"/>
          <a:chOff x="28575" y="714375"/>
          <a:chExt cx="581025" cy="209550"/>
        </a:xfrm>
        <a:solidFill>
          <a:srgbClr val="FFFFFF"/>
        </a:solidFill>
      </xdr:grpSpPr>
    </xdr:grpSp>
    <xdr:clientData/>
  </xdr:twoCellAnchor>
  <xdr:twoCellAnchor>
    <xdr:from>
      <xdr:col>0</xdr:col>
      <xdr:colOff>28575</xdr:colOff>
      <xdr:row>5</xdr:row>
      <xdr:rowOff>114300</xdr:rowOff>
    </xdr:from>
    <xdr:to>
      <xdr:col>2</xdr:col>
      <xdr:colOff>57150</xdr:colOff>
      <xdr:row>5</xdr:row>
      <xdr:rowOff>323850</xdr:rowOff>
    </xdr:to>
    <xdr:grpSp>
      <xdr:nvGrpSpPr>
        <xdr:cNvPr id="4" name="グループ化 36"/>
        <xdr:cNvGrpSpPr>
          <a:grpSpLocks/>
        </xdr:cNvGrpSpPr>
      </xdr:nvGrpSpPr>
      <xdr:grpSpPr>
        <a:xfrm>
          <a:off x="28575" y="2000250"/>
          <a:ext cx="581025" cy="209550"/>
          <a:chOff x="28575" y="714375"/>
          <a:chExt cx="581025" cy="209550"/>
        </a:xfrm>
        <a:solidFill>
          <a:srgbClr val="FFFFFF"/>
        </a:solidFill>
      </xdr:grpSpPr>
    </xdr:grpSp>
    <xdr:clientData/>
  </xdr:twoCellAnchor>
  <xdr:twoCellAnchor>
    <xdr:from>
      <xdr:col>0</xdr:col>
      <xdr:colOff>28575</xdr:colOff>
      <xdr:row>7</xdr:row>
      <xdr:rowOff>47625</xdr:rowOff>
    </xdr:from>
    <xdr:to>
      <xdr:col>2</xdr:col>
      <xdr:colOff>57150</xdr:colOff>
      <xdr:row>7</xdr:row>
      <xdr:rowOff>257175</xdr:rowOff>
    </xdr:to>
    <xdr:grpSp>
      <xdr:nvGrpSpPr>
        <xdr:cNvPr id="7" name="グループ化 39"/>
        <xdr:cNvGrpSpPr>
          <a:grpSpLocks/>
        </xdr:cNvGrpSpPr>
      </xdr:nvGrpSpPr>
      <xdr:grpSpPr>
        <a:xfrm>
          <a:off x="28575" y="2571750"/>
          <a:ext cx="581025" cy="209550"/>
          <a:chOff x="28575" y="714375"/>
          <a:chExt cx="581025" cy="209550"/>
        </a:xfrm>
        <a:solidFill>
          <a:srgbClr val="FFFFFF"/>
        </a:solidFill>
      </xdr:grpSpPr>
    </xdr:grpSp>
    <xdr:clientData/>
  </xdr:twoCellAnchor>
  <xdr:twoCellAnchor>
    <xdr:from>
      <xdr:col>0</xdr:col>
      <xdr:colOff>28575</xdr:colOff>
      <xdr:row>9</xdr:row>
      <xdr:rowOff>28575</xdr:rowOff>
    </xdr:from>
    <xdr:to>
      <xdr:col>2</xdr:col>
      <xdr:colOff>57150</xdr:colOff>
      <xdr:row>9</xdr:row>
      <xdr:rowOff>238125</xdr:rowOff>
    </xdr:to>
    <xdr:grpSp>
      <xdr:nvGrpSpPr>
        <xdr:cNvPr id="10" name="グループ化 42"/>
        <xdr:cNvGrpSpPr>
          <a:grpSpLocks/>
        </xdr:cNvGrpSpPr>
      </xdr:nvGrpSpPr>
      <xdr:grpSpPr>
        <a:xfrm>
          <a:off x="28575" y="3048000"/>
          <a:ext cx="581025" cy="209550"/>
          <a:chOff x="28575" y="714375"/>
          <a:chExt cx="581025" cy="209550"/>
        </a:xfrm>
        <a:solidFill>
          <a:srgbClr val="FFFFFF"/>
        </a:solidFill>
      </xdr:grpSpPr>
    </xdr:grpSp>
    <xdr:clientData/>
  </xdr:twoCellAnchor>
  <xdr:twoCellAnchor>
    <xdr:from>
      <xdr:col>0</xdr:col>
      <xdr:colOff>28575</xdr:colOff>
      <xdr:row>11</xdr:row>
      <xdr:rowOff>28575</xdr:rowOff>
    </xdr:from>
    <xdr:to>
      <xdr:col>2</xdr:col>
      <xdr:colOff>57150</xdr:colOff>
      <xdr:row>11</xdr:row>
      <xdr:rowOff>238125</xdr:rowOff>
    </xdr:to>
    <xdr:grpSp>
      <xdr:nvGrpSpPr>
        <xdr:cNvPr id="13" name="グループ化 45"/>
        <xdr:cNvGrpSpPr>
          <a:grpSpLocks/>
        </xdr:cNvGrpSpPr>
      </xdr:nvGrpSpPr>
      <xdr:grpSpPr>
        <a:xfrm>
          <a:off x="28575" y="3648075"/>
          <a:ext cx="581025" cy="209550"/>
          <a:chOff x="28575" y="714375"/>
          <a:chExt cx="581025"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16" name="グループ化 48"/>
        <xdr:cNvGrpSpPr>
          <a:grpSpLocks/>
        </xdr:cNvGrpSpPr>
      </xdr:nvGrpSpPr>
      <xdr:grpSpPr>
        <a:xfrm>
          <a:off x="28575" y="4010025"/>
          <a:ext cx="581025" cy="209550"/>
          <a:chOff x="28575" y="714375"/>
          <a:chExt cx="581025" cy="209550"/>
        </a:xfrm>
        <a:solidFill>
          <a:srgbClr val="FFFFFF"/>
        </a:solidFill>
      </xdr:grpSpPr>
    </xdr:grpSp>
    <xdr:clientData/>
  </xdr:twoCellAnchor>
  <xdr:twoCellAnchor>
    <xdr:from>
      <xdr:col>0</xdr:col>
      <xdr:colOff>28575</xdr:colOff>
      <xdr:row>13</xdr:row>
      <xdr:rowOff>114300</xdr:rowOff>
    </xdr:from>
    <xdr:to>
      <xdr:col>2</xdr:col>
      <xdr:colOff>57150</xdr:colOff>
      <xdr:row>13</xdr:row>
      <xdr:rowOff>323850</xdr:rowOff>
    </xdr:to>
    <xdr:grpSp>
      <xdr:nvGrpSpPr>
        <xdr:cNvPr id="19" name="グループ化 51"/>
        <xdr:cNvGrpSpPr>
          <a:grpSpLocks/>
        </xdr:cNvGrpSpPr>
      </xdr:nvGrpSpPr>
      <xdr:grpSpPr>
        <a:xfrm>
          <a:off x="28575" y="4429125"/>
          <a:ext cx="581025" cy="209550"/>
          <a:chOff x="28575" y="714375"/>
          <a:chExt cx="581025" cy="209550"/>
        </a:xfrm>
        <a:solidFill>
          <a:srgbClr val="FFFFFF"/>
        </a:solidFill>
      </xdr:grpSpPr>
    </xdr:grpSp>
    <xdr:clientData/>
  </xdr:twoCellAnchor>
  <xdr:twoCellAnchor>
    <xdr:from>
      <xdr:col>0</xdr:col>
      <xdr:colOff>19050</xdr:colOff>
      <xdr:row>14</xdr:row>
      <xdr:rowOff>180975</xdr:rowOff>
    </xdr:from>
    <xdr:to>
      <xdr:col>2</xdr:col>
      <xdr:colOff>47625</xdr:colOff>
      <xdr:row>14</xdr:row>
      <xdr:rowOff>390525</xdr:rowOff>
    </xdr:to>
    <xdr:grpSp>
      <xdr:nvGrpSpPr>
        <xdr:cNvPr id="22" name="グループ化 54"/>
        <xdr:cNvGrpSpPr>
          <a:grpSpLocks/>
        </xdr:cNvGrpSpPr>
      </xdr:nvGrpSpPr>
      <xdr:grpSpPr>
        <a:xfrm>
          <a:off x="19050" y="4914900"/>
          <a:ext cx="581025" cy="209550"/>
          <a:chOff x="28575" y="714375"/>
          <a:chExt cx="581025" cy="209550"/>
        </a:xfrm>
        <a:solidFill>
          <a:srgbClr val="FFFFFF"/>
        </a:solidFill>
      </xdr:grpSpPr>
    </xdr:grpSp>
    <xdr:clientData/>
  </xdr:twoCellAnchor>
  <xdr:twoCellAnchor>
    <xdr:from>
      <xdr:col>0</xdr:col>
      <xdr:colOff>19050</xdr:colOff>
      <xdr:row>19</xdr:row>
      <xdr:rowOff>38100</xdr:rowOff>
    </xdr:from>
    <xdr:to>
      <xdr:col>2</xdr:col>
      <xdr:colOff>47625</xdr:colOff>
      <xdr:row>19</xdr:row>
      <xdr:rowOff>247650</xdr:rowOff>
    </xdr:to>
    <xdr:grpSp>
      <xdr:nvGrpSpPr>
        <xdr:cNvPr id="25" name="グループ化 57"/>
        <xdr:cNvGrpSpPr>
          <a:grpSpLocks/>
        </xdr:cNvGrpSpPr>
      </xdr:nvGrpSpPr>
      <xdr:grpSpPr>
        <a:xfrm>
          <a:off x="19050" y="6610350"/>
          <a:ext cx="581025" cy="209550"/>
          <a:chOff x="28575" y="714375"/>
          <a:chExt cx="581025" cy="209550"/>
        </a:xfrm>
        <a:solidFill>
          <a:srgbClr val="FFFFFF"/>
        </a:solidFill>
      </xdr:grpSpPr>
    </xdr:grpSp>
    <xdr:clientData/>
  </xdr:twoCellAnchor>
  <xdr:twoCellAnchor>
    <xdr:from>
      <xdr:col>0</xdr:col>
      <xdr:colOff>19050</xdr:colOff>
      <xdr:row>20</xdr:row>
      <xdr:rowOff>28575</xdr:rowOff>
    </xdr:from>
    <xdr:to>
      <xdr:col>2</xdr:col>
      <xdr:colOff>47625</xdr:colOff>
      <xdr:row>20</xdr:row>
      <xdr:rowOff>238125</xdr:rowOff>
    </xdr:to>
    <xdr:grpSp>
      <xdr:nvGrpSpPr>
        <xdr:cNvPr id="28" name="グループ化 63"/>
        <xdr:cNvGrpSpPr>
          <a:grpSpLocks/>
        </xdr:cNvGrpSpPr>
      </xdr:nvGrpSpPr>
      <xdr:grpSpPr>
        <a:xfrm>
          <a:off x="19050" y="6877050"/>
          <a:ext cx="581025" cy="209550"/>
          <a:chOff x="28575" y="714375"/>
          <a:chExt cx="581025" cy="209550"/>
        </a:xfrm>
        <a:solidFill>
          <a:srgbClr val="FFFFFF"/>
        </a:solidFill>
      </xdr:grpSpPr>
    </xdr:grpSp>
    <xdr:clientData/>
  </xdr:twoCellAnchor>
  <xdr:twoCellAnchor>
    <xdr:from>
      <xdr:col>0</xdr:col>
      <xdr:colOff>9525</xdr:colOff>
      <xdr:row>21</xdr:row>
      <xdr:rowOff>38100</xdr:rowOff>
    </xdr:from>
    <xdr:to>
      <xdr:col>2</xdr:col>
      <xdr:colOff>38100</xdr:colOff>
      <xdr:row>21</xdr:row>
      <xdr:rowOff>247650</xdr:rowOff>
    </xdr:to>
    <xdr:grpSp>
      <xdr:nvGrpSpPr>
        <xdr:cNvPr id="31" name="グループ化 69"/>
        <xdr:cNvGrpSpPr>
          <a:grpSpLocks/>
        </xdr:cNvGrpSpPr>
      </xdr:nvGrpSpPr>
      <xdr:grpSpPr>
        <a:xfrm>
          <a:off x="9525" y="7162800"/>
          <a:ext cx="581025" cy="209550"/>
          <a:chOff x="28575" y="714375"/>
          <a:chExt cx="581025" cy="209550"/>
        </a:xfrm>
        <a:solidFill>
          <a:srgbClr val="FFFFFF"/>
        </a:solidFill>
      </xdr:grpSpPr>
    </xdr:grpSp>
    <xdr:clientData/>
  </xdr:twoCellAnchor>
  <xdr:twoCellAnchor>
    <xdr:from>
      <xdr:col>0</xdr:col>
      <xdr:colOff>19050</xdr:colOff>
      <xdr:row>22</xdr:row>
      <xdr:rowOff>38100</xdr:rowOff>
    </xdr:from>
    <xdr:to>
      <xdr:col>2</xdr:col>
      <xdr:colOff>47625</xdr:colOff>
      <xdr:row>22</xdr:row>
      <xdr:rowOff>247650</xdr:rowOff>
    </xdr:to>
    <xdr:grpSp>
      <xdr:nvGrpSpPr>
        <xdr:cNvPr id="34" name="グループ化 75"/>
        <xdr:cNvGrpSpPr>
          <a:grpSpLocks/>
        </xdr:cNvGrpSpPr>
      </xdr:nvGrpSpPr>
      <xdr:grpSpPr>
        <a:xfrm>
          <a:off x="19050" y="7439025"/>
          <a:ext cx="581025" cy="209550"/>
          <a:chOff x="28575" y="714375"/>
          <a:chExt cx="581025" cy="209550"/>
        </a:xfrm>
        <a:solidFill>
          <a:srgbClr val="FFFFFF"/>
        </a:solidFill>
      </xdr:grpSpPr>
    </xdr:grpSp>
    <xdr:clientData/>
  </xdr:twoCellAnchor>
  <xdr:twoCellAnchor>
    <xdr:from>
      <xdr:col>0</xdr:col>
      <xdr:colOff>19050</xdr:colOff>
      <xdr:row>23</xdr:row>
      <xdr:rowOff>38100</xdr:rowOff>
    </xdr:from>
    <xdr:to>
      <xdr:col>2</xdr:col>
      <xdr:colOff>47625</xdr:colOff>
      <xdr:row>23</xdr:row>
      <xdr:rowOff>247650</xdr:rowOff>
    </xdr:to>
    <xdr:grpSp>
      <xdr:nvGrpSpPr>
        <xdr:cNvPr id="37" name="グループ化 78"/>
        <xdr:cNvGrpSpPr>
          <a:grpSpLocks/>
        </xdr:cNvGrpSpPr>
      </xdr:nvGrpSpPr>
      <xdr:grpSpPr>
        <a:xfrm>
          <a:off x="19050" y="7715250"/>
          <a:ext cx="581025" cy="209550"/>
          <a:chOff x="28575" y="714375"/>
          <a:chExt cx="581025" cy="209550"/>
        </a:xfrm>
        <a:solidFill>
          <a:srgbClr val="FFFFFF"/>
        </a:solidFill>
      </xdr:grpSpPr>
    </xdr:grpSp>
    <xdr:clientData/>
  </xdr:twoCellAnchor>
  <xdr:twoCellAnchor>
    <xdr:from>
      <xdr:col>0</xdr:col>
      <xdr:colOff>19050</xdr:colOff>
      <xdr:row>24</xdr:row>
      <xdr:rowOff>38100</xdr:rowOff>
    </xdr:from>
    <xdr:to>
      <xdr:col>2</xdr:col>
      <xdr:colOff>47625</xdr:colOff>
      <xdr:row>24</xdr:row>
      <xdr:rowOff>247650</xdr:rowOff>
    </xdr:to>
    <xdr:grpSp>
      <xdr:nvGrpSpPr>
        <xdr:cNvPr id="40" name="グループ化 84"/>
        <xdr:cNvGrpSpPr>
          <a:grpSpLocks/>
        </xdr:cNvGrpSpPr>
      </xdr:nvGrpSpPr>
      <xdr:grpSpPr>
        <a:xfrm>
          <a:off x="19050" y="7991475"/>
          <a:ext cx="581025" cy="209550"/>
          <a:chOff x="28575" y="714375"/>
          <a:chExt cx="581025" cy="209550"/>
        </a:xfrm>
        <a:solidFill>
          <a:srgbClr val="FFFFFF"/>
        </a:solidFill>
      </xdr:grpSpPr>
    </xdr:grpSp>
    <xdr:clientData/>
  </xdr:twoCellAnchor>
  <xdr:twoCellAnchor>
    <xdr:from>
      <xdr:col>0</xdr:col>
      <xdr:colOff>19050</xdr:colOff>
      <xdr:row>25</xdr:row>
      <xdr:rowOff>114300</xdr:rowOff>
    </xdr:from>
    <xdr:to>
      <xdr:col>2</xdr:col>
      <xdr:colOff>47625</xdr:colOff>
      <xdr:row>25</xdr:row>
      <xdr:rowOff>323850</xdr:rowOff>
    </xdr:to>
    <xdr:grpSp>
      <xdr:nvGrpSpPr>
        <xdr:cNvPr id="43" name="グループ化 87"/>
        <xdr:cNvGrpSpPr>
          <a:grpSpLocks/>
        </xdr:cNvGrpSpPr>
      </xdr:nvGrpSpPr>
      <xdr:grpSpPr>
        <a:xfrm>
          <a:off x="19050" y="8343900"/>
          <a:ext cx="581025" cy="209550"/>
          <a:chOff x="28575" y="714375"/>
          <a:chExt cx="581025" cy="209550"/>
        </a:xfrm>
        <a:solidFill>
          <a:srgbClr val="FFFFFF"/>
        </a:solidFill>
      </xdr:grpSpPr>
    </xdr:grpSp>
    <xdr:clientData/>
  </xdr:twoCellAnchor>
  <xdr:twoCellAnchor>
    <xdr:from>
      <xdr:col>0</xdr:col>
      <xdr:colOff>19050</xdr:colOff>
      <xdr:row>26</xdr:row>
      <xdr:rowOff>200025</xdr:rowOff>
    </xdr:from>
    <xdr:to>
      <xdr:col>2</xdr:col>
      <xdr:colOff>47625</xdr:colOff>
      <xdr:row>26</xdr:row>
      <xdr:rowOff>409575</xdr:rowOff>
    </xdr:to>
    <xdr:grpSp>
      <xdr:nvGrpSpPr>
        <xdr:cNvPr id="46" name="グループ化 93"/>
        <xdr:cNvGrpSpPr>
          <a:grpSpLocks/>
        </xdr:cNvGrpSpPr>
      </xdr:nvGrpSpPr>
      <xdr:grpSpPr>
        <a:xfrm>
          <a:off x="19050" y="8867775"/>
          <a:ext cx="581025" cy="209550"/>
          <a:chOff x="28575" y="7143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9525</xdr:rowOff>
    </xdr:from>
    <xdr:to>
      <xdr:col>27</xdr:col>
      <xdr:colOff>219075</xdr:colOff>
      <xdr:row>1</xdr:row>
      <xdr:rowOff>390525</xdr:rowOff>
    </xdr:to>
    <xdr:sp>
      <xdr:nvSpPr>
        <xdr:cNvPr id="1" name="四角形: 角を丸くする 1"/>
        <xdr:cNvSpPr>
          <a:spLocks/>
        </xdr:cNvSpPr>
      </xdr:nvSpPr>
      <xdr:spPr>
        <a:xfrm>
          <a:off x="10753725" y="161925"/>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25</xdr:col>
      <xdr:colOff>0</xdr:colOff>
      <xdr:row>3</xdr:row>
      <xdr:rowOff>0</xdr:rowOff>
    </xdr:from>
    <xdr:to>
      <xdr:col>29</xdr:col>
      <xdr:colOff>638175</xdr:colOff>
      <xdr:row>8</xdr:row>
      <xdr:rowOff>190500</xdr:rowOff>
    </xdr:to>
    <xdr:sp>
      <xdr:nvSpPr>
        <xdr:cNvPr id="2" name="Text Box 5"/>
        <xdr:cNvSpPr txBox="1">
          <a:spLocks noChangeArrowheads="1"/>
        </xdr:cNvSpPr>
      </xdr:nvSpPr>
      <xdr:spPr>
        <a:xfrm>
          <a:off x="10753725" y="838200"/>
          <a:ext cx="3381375" cy="122872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A1" sqref="A1"/>
    </sheetView>
  </sheetViews>
  <sheetFormatPr defaultColWidth="9.00390625" defaultRowHeight="13.5"/>
  <cols>
    <col min="1" max="1" width="7.00390625" style="0" customWidth="1"/>
    <col min="9" max="9" width="21.00390625" style="0" customWidth="1"/>
  </cols>
  <sheetData>
    <row r="1" spans="1:9" ht="17.25" customHeight="1">
      <c r="A1" s="93"/>
      <c r="B1" s="93"/>
      <c r="C1" s="93"/>
      <c r="D1" s="93"/>
      <c r="E1" s="93"/>
      <c r="F1" s="93"/>
      <c r="G1" s="93"/>
      <c r="H1" s="335"/>
      <c r="I1" s="335"/>
    </row>
    <row r="2" spans="1:9" ht="13.5" customHeight="1">
      <c r="A2" s="336" t="s">
        <v>49</v>
      </c>
      <c r="B2" s="336"/>
      <c r="C2" s="336"/>
      <c r="D2" s="336"/>
      <c r="E2" s="336"/>
      <c r="F2" s="336"/>
      <c r="G2" s="336"/>
      <c r="H2" s="336"/>
      <c r="I2" s="336"/>
    </row>
    <row r="3" spans="1:9" ht="13.5" customHeight="1">
      <c r="A3" s="336"/>
      <c r="B3" s="336"/>
      <c r="C3" s="336"/>
      <c r="D3" s="336"/>
      <c r="E3" s="336"/>
      <c r="F3" s="336"/>
      <c r="G3" s="336"/>
      <c r="H3" s="336"/>
      <c r="I3" s="336"/>
    </row>
    <row r="4" spans="1:9" ht="13.5" customHeight="1">
      <c r="A4" s="336"/>
      <c r="B4" s="336"/>
      <c r="C4" s="336"/>
      <c r="D4" s="336"/>
      <c r="E4" s="336"/>
      <c r="F4" s="336"/>
      <c r="G4" s="336"/>
      <c r="H4" s="336"/>
      <c r="I4" s="336"/>
    </row>
    <row r="5" spans="1:9" ht="13.5" customHeight="1">
      <c r="A5" s="337" t="s">
        <v>203</v>
      </c>
      <c r="B5" s="337"/>
      <c r="C5" s="337"/>
      <c r="D5" s="337"/>
      <c r="E5" s="337"/>
      <c r="F5" s="337"/>
      <c r="G5" s="337"/>
      <c r="H5" s="337"/>
      <c r="I5" s="337"/>
    </row>
    <row r="6" spans="1:9" ht="13.5" customHeight="1">
      <c r="A6" s="337"/>
      <c r="B6" s="337"/>
      <c r="C6" s="337"/>
      <c r="D6" s="337"/>
      <c r="E6" s="337"/>
      <c r="F6" s="337"/>
      <c r="G6" s="337"/>
      <c r="H6" s="337"/>
      <c r="I6" s="337"/>
    </row>
    <row r="7" spans="1:9" s="109" customFormat="1" ht="13.5" customHeight="1">
      <c r="A7" s="338" t="s">
        <v>204</v>
      </c>
      <c r="B7" s="338"/>
      <c r="C7" s="338"/>
      <c r="D7" s="338"/>
      <c r="E7" s="338"/>
      <c r="F7" s="338"/>
      <c r="G7" s="338"/>
      <c r="H7" s="338"/>
      <c r="I7" s="338"/>
    </row>
    <row r="8" spans="1:9" s="109" customFormat="1" ht="13.5" customHeight="1">
      <c r="A8" s="338"/>
      <c r="B8" s="338"/>
      <c r="C8" s="338"/>
      <c r="D8" s="338"/>
      <c r="E8" s="338"/>
      <c r="F8" s="338"/>
      <c r="G8" s="338"/>
      <c r="H8" s="338"/>
      <c r="I8" s="338"/>
    </row>
    <row r="9" spans="1:9" ht="13.5">
      <c r="A9" s="93"/>
      <c r="B9" s="93"/>
      <c r="C9" s="93"/>
      <c r="D9" s="93"/>
      <c r="E9" s="93"/>
      <c r="F9" s="93"/>
      <c r="G9" s="93"/>
      <c r="H9" s="93"/>
      <c r="I9" s="93"/>
    </row>
    <row r="10" spans="1:9" ht="13.5">
      <c r="A10" s="93"/>
      <c r="B10" s="93"/>
      <c r="C10" s="93"/>
      <c r="D10" s="93"/>
      <c r="E10" s="93"/>
      <c r="F10" s="93"/>
      <c r="G10" s="93"/>
      <c r="H10" s="93"/>
      <c r="I10" s="93"/>
    </row>
    <row r="11" spans="1:9" ht="13.5">
      <c r="A11" s="93"/>
      <c r="B11" s="93"/>
      <c r="C11" s="93"/>
      <c r="D11" s="93"/>
      <c r="E11" s="93"/>
      <c r="F11" s="93"/>
      <c r="G11" s="93"/>
      <c r="H11" s="93"/>
      <c r="I11" s="93"/>
    </row>
    <row r="12" spans="1:9" ht="13.5">
      <c r="A12" s="93"/>
      <c r="B12" s="93"/>
      <c r="C12" s="93"/>
      <c r="D12" s="93"/>
      <c r="E12" s="93"/>
      <c r="F12" s="93"/>
      <c r="G12" s="93"/>
      <c r="H12" s="93"/>
      <c r="I12" s="93"/>
    </row>
    <row r="13" spans="1:9" ht="13.5">
      <c r="A13" s="93"/>
      <c r="B13" s="93"/>
      <c r="C13" s="93"/>
      <c r="D13" s="93"/>
      <c r="E13" s="93"/>
      <c r="F13" s="93"/>
      <c r="G13" s="93"/>
      <c r="H13" s="93"/>
      <c r="I13" s="93"/>
    </row>
    <row r="14" spans="1:9" ht="13.5">
      <c r="A14" s="93"/>
      <c r="B14" s="93"/>
      <c r="C14" s="93"/>
      <c r="D14" s="93"/>
      <c r="E14" s="93"/>
      <c r="F14" s="93"/>
      <c r="G14" s="93"/>
      <c r="H14" s="93"/>
      <c r="I14" s="93"/>
    </row>
    <row r="15" spans="1:9" ht="13.5">
      <c r="A15" s="93"/>
      <c r="B15" s="93"/>
      <c r="C15" s="93"/>
      <c r="D15" s="93"/>
      <c r="E15" s="93"/>
      <c r="F15" s="93"/>
      <c r="G15" s="93"/>
      <c r="H15" s="93"/>
      <c r="I15" s="93"/>
    </row>
    <row r="16" spans="1:9" ht="13.5">
      <c r="A16" s="339" t="s">
        <v>182</v>
      </c>
      <c r="B16" s="339"/>
      <c r="C16" s="339"/>
      <c r="D16" s="339"/>
      <c r="E16" s="339"/>
      <c r="F16" s="339"/>
      <c r="G16" s="339"/>
      <c r="H16" s="339"/>
      <c r="I16" s="339"/>
    </row>
    <row r="17" spans="1:9" ht="13.5">
      <c r="A17" s="339"/>
      <c r="B17" s="339"/>
      <c r="C17" s="339"/>
      <c r="D17" s="339"/>
      <c r="E17" s="339"/>
      <c r="F17" s="339"/>
      <c r="G17" s="339"/>
      <c r="H17" s="339"/>
      <c r="I17" s="339"/>
    </row>
    <row r="18" spans="1:9" ht="13.5">
      <c r="A18" s="339"/>
      <c r="B18" s="339"/>
      <c r="C18" s="339"/>
      <c r="D18" s="339"/>
      <c r="E18" s="339"/>
      <c r="F18" s="339"/>
      <c r="G18" s="339"/>
      <c r="H18" s="339"/>
      <c r="I18" s="339"/>
    </row>
    <row r="19" spans="1:9" ht="21">
      <c r="A19" s="110"/>
      <c r="B19" s="110"/>
      <c r="C19" s="110"/>
      <c r="D19" s="110"/>
      <c r="E19" s="110"/>
      <c r="F19" s="110"/>
      <c r="G19" s="110"/>
      <c r="H19" s="110"/>
      <c r="I19" s="110"/>
    </row>
    <row r="20" spans="1:9" ht="21">
      <c r="A20" s="110"/>
      <c r="B20" s="110"/>
      <c r="C20" s="110"/>
      <c r="D20" s="110"/>
      <c r="E20" s="110"/>
      <c r="F20" s="110"/>
      <c r="G20" s="110"/>
      <c r="H20" s="110"/>
      <c r="I20" s="110"/>
    </row>
    <row r="21" spans="1:9" ht="13.5" customHeight="1">
      <c r="A21" s="110"/>
      <c r="B21" s="110"/>
      <c r="C21" s="110"/>
      <c r="D21" s="110"/>
      <c r="E21" s="110"/>
      <c r="F21" s="110"/>
      <c r="G21" s="110"/>
      <c r="H21" s="110"/>
      <c r="I21" s="110"/>
    </row>
    <row r="22" spans="1:9" s="111" customFormat="1" ht="21" customHeight="1">
      <c r="A22" s="340"/>
      <c r="B22" s="341"/>
      <c r="C22" s="341"/>
      <c r="D22" s="341"/>
      <c r="E22" s="341"/>
      <c r="F22" s="341"/>
      <c r="G22" s="341"/>
      <c r="H22" s="341"/>
      <c r="I22" s="341"/>
    </row>
    <row r="23" s="111" customFormat="1" ht="14.25"/>
    <row r="24" s="111" customFormat="1" ht="14.25"/>
    <row r="25" s="111" customFormat="1" ht="16.5" customHeight="1"/>
    <row r="26" spans="1:2" s="114" customFormat="1" ht="16.5" customHeight="1">
      <c r="A26" s="112" t="s">
        <v>50</v>
      </c>
      <c r="B26" s="113" t="s">
        <v>183</v>
      </c>
    </row>
    <row r="27" s="114" customFormat="1" ht="16.5" customHeight="1">
      <c r="B27" s="113" t="s">
        <v>242</v>
      </c>
    </row>
    <row r="28" spans="1:9" s="114" customFormat="1" ht="12" customHeight="1">
      <c r="A28" s="113"/>
      <c r="B28" s="113"/>
      <c r="C28" s="113"/>
      <c r="D28" s="113"/>
      <c r="E28" s="113"/>
      <c r="F28" s="113"/>
      <c r="G28" s="113"/>
      <c r="H28" s="113"/>
      <c r="I28" s="113"/>
    </row>
    <row r="29" spans="1:9" s="24" customFormat="1" ht="16.5" customHeight="1">
      <c r="A29" s="22" t="s">
        <v>50</v>
      </c>
      <c r="B29" s="23" t="s">
        <v>243</v>
      </c>
      <c r="C29" s="23"/>
      <c r="D29" s="23"/>
      <c r="E29" s="23"/>
      <c r="F29" s="23"/>
      <c r="G29" s="23"/>
      <c r="H29" s="23"/>
      <c r="I29" s="23"/>
    </row>
    <row r="30" spans="1:9" s="24" customFormat="1" ht="16.5" customHeight="1">
      <c r="A30" s="23"/>
      <c r="B30" s="23" t="s">
        <v>176</v>
      </c>
      <c r="C30" s="23"/>
      <c r="D30" s="23"/>
      <c r="E30" s="23"/>
      <c r="F30" s="23"/>
      <c r="G30" s="23"/>
      <c r="H30" s="23"/>
      <c r="I30" s="23"/>
    </row>
    <row r="31" spans="1:9" s="24" customFormat="1" ht="16.5" customHeight="1">
      <c r="A31" s="23"/>
      <c r="B31" s="26" t="s">
        <v>244</v>
      </c>
      <c r="C31" s="23"/>
      <c r="D31" s="23"/>
      <c r="E31" s="23"/>
      <c r="F31" s="23"/>
      <c r="G31" s="23"/>
      <c r="H31" s="23"/>
      <c r="I31" s="23"/>
    </row>
    <row r="32" spans="1:9" s="24" customFormat="1" ht="12" customHeight="1">
      <c r="A32" s="23"/>
      <c r="B32" s="23"/>
      <c r="C32" s="23"/>
      <c r="D32" s="23"/>
      <c r="E32" s="23"/>
      <c r="F32" s="23"/>
      <c r="G32" s="23"/>
      <c r="H32" s="23"/>
      <c r="I32" s="23"/>
    </row>
    <row r="33" spans="1:9" s="24" customFormat="1" ht="16.5" customHeight="1">
      <c r="A33" s="22" t="s">
        <v>50</v>
      </c>
      <c r="B33" s="23" t="s">
        <v>54</v>
      </c>
      <c r="C33" s="23"/>
      <c r="D33" s="23"/>
      <c r="E33" s="23"/>
      <c r="F33" s="23"/>
      <c r="G33" s="23"/>
      <c r="H33" s="23"/>
      <c r="I33" s="23"/>
    </row>
    <row r="34" spans="2:9" s="24" customFormat="1" ht="16.5" customHeight="1">
      <c r="B34" s="25" t="s">
        <v>177</v>
      </c>
      <c r="C34" s="23"/>
      <c r="D34" s="23"/>
      <c r="E34" s="23"/>
      <c r="F34" s="23"/>
      <c r="G34" s="23"/>
      <c r="H34" s="23"/>
      <c r="I34" s="23"/>
    </row>
    <row r="35" spans="1:9" s="24" customFormat="1" ht="12" customHeight="1">
      <c r="A35" s="23"/>
      <c r="B35" s="23"/>
      <c r="C35" s="23"/>
      <c r="D35" s="23"/>
      <c r="E35" s="23"/>
      <c r="F35" s="23"/>
      <c r="G35" s="23"/>
      <c r="H35" s="23"/>
      <c r="I35" s="23"/>
    </row>
    <row r="36" spans="1:9" s="24" customFormat="1" ht="16.5" customHeight="1">
      <c r="A36" s="22" t="s">
        <v>50</v>
      </c>
      <c r="B36" s="23" t="s">
        <v>245</v>
      </c>
      <c r="C36" s="23"/>
      <c r="D36" s="23"/>
      <c r="E36" s="23"/>
      <c r="F36" s="23"/>
      <c r="G36" s="23"/>
      <c r="H36" s="23"/>
      <c r="I36" s="23"/>
    </row>
    <row r="37" spans="2:9" s="24" customFormat="1" ht="16.5" customHeight="1">
      <c r="B37" s="26" t="s">
        <v>178</v>
      </c>
      <c r="C37" s="23"/>
      <c r="D37" s="23"/>
      <c r="E37" s="23"/>
      <c r="F37" s="23"/>
      <c r="G37" s="23"/>
      <c r="H37" s="23"/>
      <c r="I37" s="23"/>
    </row>
    <row r="38" spans="1:9" s="24" customFormat="1" ht="13.5" customHeight="1">
      <c r="A38" s="23"/>
      <c r="B38" s="23"/>
      <c r="C38" s="23"/>
      <c r="D38" s="23"/>
      <c r="E38" s="23"/>
      <c r="F38" s="23"/>
      <c r="G38" s="23"/>
      <c r="H38" s="23"/>
      <c r="I38" s="23"/>
    </row>
    <row r="39" spans="1:9" s="24" customFormat="1" ht="24" customHeight="1">
      <c r="A39" s="22" t="s">
        <v>50</v>
      </c>
      <c r="B39" s="331" t="s">
        <v>51</v>
      </c>
      <c r="C39" s="332"/>
      <c r="D39" s="332"/>
      <c r="E39" s="333"/>
      <c r="F39" s="23"/>
      <c r="G39" s="23"/>
      <c r="H39" s="23"/>
      <c r="I39" s="27"/>
    </row>
    <row r="40" spans="1:9" s="24" customFormat="1" ht="9" customHeight="1">
      <c r="A40" s="23"/>
      <c r="C40" s="23"/>
      <c r="D40" s="23"/>
      <c r="E40" s="23"/>
      <c r="F40" s="23"/>
      <c r="G40" s="23"/>
      <c r="H40" s="23"/>
      <c r="I40" s="27"/>
    </row>
    <row r="41" spans="1:9" s="24" customFormat="1" ht="16.5" customHeight="1">
      <c r="A41" s="23"/>
      <c r="B41" s="23" t="s">
        <v>179</v>
      </c>
      <c r="C41" s="23"/>
      <c r="D41" s="23"/>
      <c r="E41" s="23"/>
      <c r="F41" s="23"/>
      <c r="G41" s="23"/>
      <c r="H41" s="23"/>
      <c r="I41" s="27"/>
    </row>
    <row r="42" spans="1:9" s="24" customFormat="1" ht="16.5" customHeight="1">
      <c r="A42" s="23"/>
      <c r="B42" s="26" t="s">
        <v>180</v>
      </c>
      <c r="C42" s="23"/>
      <c r="D42" s="23"/>
      <c r="E42" s="23"/>
      <c r="F42" s="23"/>
      <c r="G42" s="23"/>
      <c r="H42" s="23"/>
      <c r="I42" s="27"/>
    </row>
    <row r="43" spans="1:9" s="24" customFormat="1" ht="16.5" customHeight="1">
      <c r="A43" s="23"/>
      <c r="B43" s="26" t="s">
        <v>181</v>
      </c>
      <c r="C43" s="23"/>
      <c r="D43" s="23"/>
      <c r="E43" s="23"/>
      <c r="F43" s="23"/>
      <c r="G43" s="23"/>
      <c r="H43" s="23"/>
      <c r="I43" s="27"/>
    </row>
    <row r="44" spans="1:9" s="24" customFormat="1" ht="9" customHeight="1">
      <c r="A44" s="23"/>
      <c r="C44" s="23"/>
      <c r="D44" s="23"/>
      <c r="E44" s="23"/>
      <c r="F44" s="23"/>
      <c r="G44" s="23"/>
      <c r="H44" s="23"/>
      <c r="I44" s="27"/>
    </row>
    <row r="45" spans="1:9" s="24" customFormat="1" ht="16.5" customHeight="1">
      <c r="A45" s="23"/>
      <c r="B45" s="334" t="s">
        <v>246</v>
      </c>
      <c r="C45" s="334"/>
      <c r="D45" s="334"/>
      <c r="E45" s="26" t="s">
        <v>52</v>
      </c>
      <c r="F45" s="23"/>
      <c r="G45" s="23"/>
      <c r="H45" s="23"/>
      <c r="I45" s="27"/>
    </row>
    <row r="46" spans="1:9" s="24" customFormat="1" ht="16.5" customHeight="1">
      <c r="A46" s="23"/>
      <c r="B46" s="334"/>
      <c r="C46" s="334"/>
      <c r="D46" s="334"/>
      <c r="E46" s="26" t="s">
        <v>53</v>
      </c>
      <c r="F46" s="23"/>
      <c r="G46" s="23"/>
      <c r="H46" s="23"/>
      <c r="I46" s="27"/>
    </row>
    <row r="47" spans="1:9" s="24" customFormat="1" ht="13.5" customHeight="1">
      <c r="A47" s="23"/>
      <c r="B47" s="23"/>
      <c r="C47" s="23"/>
      <c r="D47" s="23"/>
      <c r="E47" s="23"/>
      <c r="F47" s="23"/>
      <c r="G47" s="23"/>
      <c r="H47" s="23"/>
      <c r="I47" s="27"/>
    </row>
    <row r="48" spans="1:9" s="21" customFormat="1" ht="13.5" customHeight="1">
      <c r="A48" s="198"/>
      <c r="B48" s="198"/>
      <c r="C48" s="198"/>
      <c r="D48" s="198"/>
      <c r="E48" s="198"/>
      <c r="F48" s="198"/>
      <c r="G48" s="198"/>
      <c r="H48" s="198"/>
      <c r="I48" s="198"/>
    </row>
    <row r="49" spans="1:9" s="24" customFormat="1" ht="16.5" customHeight="1">
      <c r="A49" s="23"/>
      <c r="B49" s="23"/>
      <c r="C49" s="23" t="s">
        <v>247</v>
      </c>
      <c r="D49" s="23"/>
      <c r="E49" s="23"/>
      <c r="F49" s="23"/>
      <c r="G49" s="23"/>
      <c r="H49" s="23"/>
      <c r="I49" s="27"/>
    </row>
    <row r="50" spans="1:9" s="24" customFormat="1" ht="16.5" customHeight="1">
      <c r="A50" s="23"/>
      <c r="B50" s="23"/>
      <c r="C50" s="23"/>
      <c r="D50" s="23"/>
      <c r="E50" s="23"/>
      <c r="F50" s="23"/>
      <c r="G50" s="23"/>
      <c r="H50" s="23"/>
      <c r="I50" s="27"/>
    </row>
    <row r="51" spans="1:9" s="24" customFormat="1" ht="16.5" customHeight="1">
      <c r="A51" s="22" t="s">
        <v>299</v>
      </c>
      <c r="B51" s="25" t="s">
        <v>300</v>
      </c>
      <c r="C51" s="23"/>
      <c r="D51" s="23"/>
      <c r="E51" s="23"/>
      <c r="F51" s="23"/>
      <c r="G51" s="23"/>
      <c r="H51" s="23"/>
      <c r="I51" s="27"/>
    </row>
    <row r="52" spans="3:9" s="115" customFormat="1" ht="28.5" customHeight="1">
      <c r="C52" s="116"/>
      <c r="D52" s="116"/>
      <c r="E52" s="116"/>
      <c r="F52" s="116"/>
      <c r="G52" s="116"/>
      <c r="H52" s="116"/>
      <c r="I52" s="116"/>
    </row>
    <row r="53" spans="1:2" s="21" customFormat="1" ht="17.25">
      <c r="A53" s="46" t="s">
        <v>83</v>
      </c>
      <c r="B53" s="197" t="s">
        <v>240</v>
      </c>
    </row>
    <row r="54" spans="1:2" s="21" customFormat="1" ht="17.25">
      <c r="A54" s="46"/>
      <c r="B54" s="193" t="s">
        <v>307</v>
      </c>
    </row>
    <row r="55" spans="1:2" s="21" customFormat="1" ht="17.25">
      <c r="A55" s="46"/>
      <c r="B55" s="47"/>
    </row>
    <row r="56" s="21" customFormat="1" ht="13.5"/>
    <row r="57" s="21" customFormat="1" ht="13.5"/>
    <row r="58" s="21" customFormat="1" ht="13.5"/>
    <row r="59" s="21" customFormat="1" ht="13.5"/>
    <row r="60" s="21" customFormat="1" ht="13.5"/>
    <row r="61" s="21" customFormat="1" ht="13.5"/>
    <row r="62" s="21"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AH33"/>
  <sheetViews>
    <sheetView workbookViewId="0" topLeftCell="A1">
      <selection activeCell="D11" sqref="D11:E11"/>
    </sheetView>
  </sheetViews>
  <sheetFormatPr defaultColWidth="9.00390625" defaultRowHeight="13.5"/>
  <cols>
    <col min="1" max="1" width="1.37890625" style="93" customWidth="1"/>
    <col min="2" max="2" width="17.625" style="93" customWidth="1"/>
    <col min="3" max="3" width="2.25390625" style="93" customWidth="1"/>
    <col min="4" max="4" width="2.625" style="93" customWidth="1"/>
    <col min="5" max="5" width="3.625" style="93" customWidth="1"/>
    <col min="6" max="7" width="2.625" style="93" customWidth="1"/>
    <col min="8" max="9" width="2.125" style="93" customWidth="1"/>
    <col min="10" max="10" width="2.625" style="93" customWidth="1"/>
    <col min="11" max="11" width="1.625" style="93" customWidth="1"/>
    <col min="12" max="17" width="3.25390625" style="93" customWidth="1"/>
    <col min="18" max="19" width="3.375" style="93" customWidth="1"/>
    <col min="20" max="20" width="2.625" style="93" customWidth="1"/>
    <col min="21" max="26" width="3.25390625" style="93" customWidth="1"/>
    <col min="27" max="27" width="3.375" style="93" customWidth="1"/>
    <col min="28" max="28" width="3.375" style="100" customWidth="1"/>
    <col min="29" max="29" width="2.625" style="93" customWidth="1"/>
    <col min="30" max="30" width="2.75390625" style="93" customWidth="1"/>
    <col min="31" max="31" width="3.50390625" style="93" customWidth="1"/>
    <col min="32" max="34" width="10.125" style="57" customWidth="1"/>
    <col min="35" max="16384" width="9.00390625" style="93" customWidth="1"/>
  </cols>
  <sheetData>
    <row r="1" spans="2:11" ht="19.5" customHeight="1">
      <c r="B1" s="2" t="s">
        <v>281</v>
      </c>
      <c r="C1" s="2"/>
      <c r="D1" s="2"/>
      <c r="E1" s="2"/>
      <c r="F1" s="2"/>
      <c r="G1" s="2"/>
      <c r="H1" s="2"/>
      <c r="I1" s="2"/>
      <c r="J1" s="2"/>
      <c r="K1" s="2"/>
    </row>
    <row r="2" spans="24:29" ht="19.5" customHeight="1">
      <c r="X2" s="502">
        <f>'表1（船）'!Z2</f>
        <v>0</v>
      </c>
      <c r="Y2" s="503"/>
      <c r="Z2" s="503"/>
      <c r="AA2" s="503"/>
      <c r="AB2" s="503"/>
      <c r="AC2" s="504"/>
    </row>
    <row r="3" spans="2:29" ht="18" customHeight="1">
      <c r="B3" s="108" t="s">
        <v>282</v>
      </c>
      <c r="C3" s="108"/>
      <c r="D3" s="108"/>
      <c r="E3" s="108"/>
      <c r="F3" s="108"/>
      <c r="G3" s="108"/>
      <c r="H3" s="108"/>
      <c r="I3" s="108"/>
      <c r="J3" s="108"/>
      <c r="K3" s="108"/>
      <c r="X3" s="505"/>
      <c r="Y3" s="506"/>
      <c r="Z3" s="506"/>
      <c r="AA3" s="506"/>
      <c r="AB3" s="506"/>
      <c r="AC3" s="507"/>
    </row>
    <row r="4" spans="2:11" ht="18" customHeight="1">
      <c r="B4" s="30" t="s">
        <v>283</v>
      </c>
      <c r="C4" s="30"/>
      <c r="D4" s="30"/>
      <c r="E4" s="30"/>
      <c r="F4" s="30"/>
      <c r="G4" s="30"/>
      <c r="H4" s="30"/>
      <c r="I4" s="30"/>
      <c r="J4" s="30"/>
      <c r="K4" s="30"/>
    </row>
    <row r="5" ht="18" customHeight="1"/>
    <row r="6" ht="18" customHeight="1">
      <c r="B6" s="93" t="s">
        <v>162</v>
      </c>
    </row>
    <row r="7" spans="2:11" ht="18" customHeight="1">
      <c r="B7" s="30" t="s">
        <v>284</v>
      </c>
      <c r="C7" s="30"/>
      <c r="D7" s="30"/>
      <c r="E7" s="30"/>
      <c r="F7" s="30"/>
      <c r="G7" s="30"/>
      <c r="H7" s="30"/>
      <c r="I7" s="30"/>
      <c r="J7" s="30"/>
      <c r="K7" s="30"/>
    </row>
    <row r="8" ht="18" customHeight="1" thickBot="1"/>
    <row r="9" spans="2:29" ht="27" customHeight="1">
      <c r="B9" s="678" t="s">
        <v>96</v>
      </c>
      <c r="C9" s="680" t="s">
        <v>95</v>
      </c>
      <c r="D9" s="681"/>
      <c r="E9" s="681"/>
      <c r="F9" s="681"/>
      <c r="G9" s="681"/>
      <c r="H9" s="681"/>
      <c r="I9" s="681"/>
      <c r="J9" s="681"/>
      <c r="K9" s="682"/>
      <c r="L9" s="683" t="s">
        <v>46</v>
      </c>
      <c r="M9" s="683"/>
      <c r="N9" s="683"/>
      <c r="O9" s="683"/>
      <c r="P9" s="683"/>
      <c r="Q9" s="683"/>
      <c r="R9" s="683"/>
      <c r="S9" s="683"/>
      <c r="T9" s="683"/>
      <c r="U9" s="683"/>
      <c r="V9" s="683"/>
      <c r="W9" s="683"/>
      <c r="X9" s="683"/>
      <c r="Y9" s="683"/>
      <c r="Z9" s="683"/>
      <c r="AA9" s="683"/>
      <c r="AB9" s="683"/>
      <c r="AC9" s="684"/>
    </row>
    <row r="10" spans="2:29" ht="21" customHeight="1" thickBot="1">
      <c r="B10" s="679"/>
      <c r="C10" s="685" t="s">
        <v>94</v>
      </c>
      <c r="D10" s="686"/>
      <c r="E10" s="686"/>
      <c r="F10" s="686"/>
      <c r="G10" s="686"/>
      <c r="H10" s="686"/>
      <c r="I10" s="686"/>
      <c r="J10" s="686"/>
      <c r="K10" s="687"/>
      <c r="L10" s="685" t="s">
        <v>163</v>
      </c>
      <c r="M10" s="686"/>
      <c r="N10" s="686"/>
      <c r="O10" s="686"/>
      <c r="P10" s="686"/>
      <c r="Q10" s="686"/>
      <c r="R10" s="686"/>
      <c r="S10" s="686"/>
      <c r="T10" s="686"/>
      <c r="U10" s="686"/>
      <c r="V10" s="686"/>
      <c r="W10" s="686"/>
      <c r="X10" s="686"/>
      <c r="Y10" s="686"/>
      <c r="Z10" s="686"/>
      <c r="AA10" s="686"/>
      <c r="AB10" s="686"/>
      <c r="AC10" s="688"/>
    </row>
    <row r="11" spans="2:34" ht="21" customHeight="1">
      <c r="B11" s="224"/>
      <c r="C11" s="63" t="s">
        <v>164</v>
      </c>
      <c r="D11" s="675"/>
      <c r="E11" s="675"/>
      <c r="F11" s="62" t="s">
        <v>86</v>
      </c>
      <c r="G11" s="675"/>
      <c r="H11" s="675"/>
      <c r="I11" s="676" t="s">
        <v>93</v>
      </c>
      <c r="J11" s="676"/>
      <c r="K11" s="677"/>
      <c r="L11" s="65" t="s">
        <v>165</v>
      </c>
      <c r="M11" s="666"/>
      <c r="N11" s="666"/>
      <c r="O11" s="666"/>
      <c r="P11" s="64" t="s">
        <v>86</v>
      </c>
      <c r="Q11" s="656"/>
      <c r="R11" s="656"/>
      <c r="S11" s="64" t="s">
        <v>93</v>
      </c>
      <c r="T11" s="370" t="s">
        <v>166</v>
      </c>
      <c r="U11" s="370"/>
      <c r="V11" s="656"/>
      <c r="W11" s="656"/>
      <c r="X11" s="656"/>
      <c r="Y11" s="64" t="s">
        <v>86</v>
      </c>
      <c r="Z11" s="656"/>
      <c r="AA11" s="656"/>
      <c r="AB11" s="64" t="s">
        <v>93</v>
      </c>
      <c r="AC11" s="225" t="s">
        <v>167</v>
      </c>
      <c r="AF11" s="657" t="s">
        <v>285</v>
      </c>
      <c r="AG11" s="658"/>
      <c r="AH11" s="659"/>
    </row>
    <row r="12" spans="2:34" ht="27" customHeight="1" thickBot="1">
      <c r="B12" s="663" t="s">
        <v>168</v>
      </c>
      <c r="C12" s="664" t="s">
        <v>166</v>
      </c>
      <c r="D12" s="665"/>
      <c r="E12" s="666"/>
      <c r="F12" s="666"/>
      <c r="G12" s="98" t="s">
        <v>86</v>
      </c>
      <c r="H12" s="666"/>
      <c r="I12" s="666"/>
      <c r="J12" s="98" t="s">
        <v>93</v>
      </c>
      <c r="K12" s="99" t="s">
        <v>167</v>
      </c>
      <c r="L12" s="667" t="s">
        <v>18</v>
      </c>
      <c r="M12" s="667"/>
      <c r="N12" s="667"/>
      <c r="O12" s="667"/>
      <c r="P12" s="667"/>
      <c r="Q12" s="667"/>
      <c r="R12" s="667"/>
      <c r="S12" s="667"/>
      <c r="T12" s="668"/>
      <c r="U12" s="669" t="s">
        <v>101</v>
      </c>
      <c r="V12" s="670"/>
      <c r="W12" s="670"/>
      <c r="X12" s="670"/>
      <c r="Y12" s="670"/>
      <c r="Z12" s="670"/>
      <c r="AA12" s="670"/>
      <c r="AB12" s="670"/>
      <c r="AC12" s="671"/>
      <c r="AF12" s="660"/>
      <c r="AG12" s="661"/>
      <c r="AH12" s="662"/>
    </row>
    <row r="13" spans="2:34" ht="21" customHeight="1">
      <c r="B13" s="663"/>
      <c r="C13" s="672" t="s">
        <v>32</v>
      </c>
      <c r="D13" s="673"/>
      <c r="E13" s="673"/>
      <c r="F13" s="673"/>
      <c r="G13" s="673"/>
      <c r="H13" s="673"/>
      <c r="I13" s="673"/>
      <c r="J13" s="673"/>
      <c r="K13" s="674"/>
      <c r="L13" s="651" t="s">
        <v>14</v>
      </c>
      <c r="M13" s="652"/>
      <c r="N13" s="652"/>
      <c r="O13" s="653" t="s">
        <v>19</v>
      </c>
      <c r="P13" s="653"/>
      <c r="Q13" s="653"/>
      <c r="R13" s="652" t="s">
        <v>13</v>
      </c>
      <c r="S13" s="652"/>
      <c r="T13" s="654"/>
      <c r="U13" s="651" t="s">
        <v>14</v>
      </c>
      <c r="V13" s="652"/>
      <c r="W13" s="652"/>
      <c r="X13" s="653" t="s">
        <v>19</v>
      </c>
      <c r="Y13" s="653"/>
      <c r="Z13" s="653"/>
      <c r="AA13" s="652" t="s">
        <v>13</v>
      </c>
      <c r="AB13" s="652"/>
      <c r="AC13" s="655"/>
      <c r="AF13" s="632" t="s">
        <v>99</v>
      </c>
      <c r="AG13" s="634" t="s">
        <v>100</v>
      </c>
      <c r="AH13" s="636" t="s">
        <v>169</v>
      </c>
    </row>
    <row r="14" spans="2:34" ht="22.5" customHeight="1" thickBot="1">
      <c r="B14" s="92"/>
      <c r="C14" s="638" t="s">
        <v>170</v>
      </c>
      <c r="D14" s="639"/>
      <c r="E14" s="639"/>
      <c r="F14" s="639"/>
      <c r="G14" s="639"/>
      <c r="H14" s="640"/>
      <c r="I14" s="641" t="s">
        <v>20</v>
      </c>
      <c r="J14" s="642"/>
      <c r="K14" s="643"/>
      <c r="L14" s="644" t="s">
        <v>171</v>
      </c>
      <c r="M14" s="645"/>
      <c r="N14" s="645"/>
      <c r="O14" s="645" t="s">
        <v>172</v>
      </c>
      <c r="P14" s="645"/>
      <c r="Q14" s="645"/>
      <c r="R14" s="645" t="s">
        <v>156</v>
      </c>
      <c r="S14" s="645"/>
      <c r="T14" s="646"/>
      <c r="U14" s="647" t="s">
        <v>232</v>
      </c>
      <c r="V14" s="648"/>
      <c r="W14" s="649"/>
      <c r="X14" s="650" t="s">
        <v>233</v>
      </c>
      <c r="Y14" s="648"/>
      <c r="Z14" s="649"/>
      <c r="AA14" s="613" t="s">
        <v>138</v>
      </c>
      <c r="AB14" s="613"/>
      <c r="AC14" s="614"/>
      <c r="AF14" s="633"/>
      <c r="AG14" s="635"/>
      <c r="AH14" s="637"/>
    </row>
    <row r="15" spans="2:34" ht="25.5" customHeight="1" thickTop="1">
      <c r="B15" s="232"/>
      <c r="C15" s="615"/>
      <c r="D15" s="615"/>
      <c r="E15" s="615"/>
      <c r="F15" s="615"/>
      <c r="G15" s="615"/>
      <c r="H15" s="615"/>
      <c r="I15" s="616"/>
      <c r="J15" s="617"/>
      <c r="K15" s="618"/>
      <c r="L15" s="619">
        <f>IF(COUNT(C15)=0,"",C15)</f>
      </c>
      <c r="M15" s="620"/>
      <c r="N15" s="621"/>
      <c r="O15" s="622"/>
      <c r="P15" s="623"/>
      <c r="Q15" s="623"/>
      <c r="R15" s="624">
        <f>IF(COUNT(C15)=0,"",(100-O15)/100*L15)</f>
      </c>
      <c r="S15" s="625"/>
      <c r="T15" s="626"/>
      <c r="U15" s="627">
        <f>IF(AG15=0,"",AH15)</f>
      </c>
      <c r="V15" s="628"/>
      <c r="W15" s="628"/>
      <c r="X15" s="629"/>
      <c r="Y15" s="629"/>
      <c r="Z15" s="629"/>
      <c r="AA15" s="630">
        <f>IF(COUNT(X15)=0,"",U15+X15)</f>
      </c>
      <c r="AB15" s="630"/>
      <c r="AC15" s="631"/>
      <c r="AF15" s="247">
        <f>IF(C15=0,"",C15)</f>
      </c>
      <c r="AG15" s="248"/>
      <c r="AH15" s="249">
        <f>IF(AG15=0,"",(AG15/AF15)*100)</f>
      </c>
    </row>
    <row r="16" spans="2:34" ht="25.5" customHeight="1">
      <c r="B16" s="94"/>
      <c r="C16" s="599"/>
      <c r="D16" s="599"/>
      <c r="E16" s="599"/>
      <c r="F16" s="599"/>
      <c r="G16" s="599"/>
      <c r="H16" s="599"/>
      <c r="I16" s="600"/>
      <c r="J16" s="601"/>
      <c r="K16" s="602"/>
      <c r="L16" s="603">
        <f aca="true" t="shared" si="0" ref="L16:L29">IF(COUNT(C16)=0,"",C16)</f>
      </c>
      <c r="M16" s="604"/>
      <c r="N16" s="605"/>
      <c r="O16" s="606"/>
      <c r="P16" s="607"/>
      <c r="Q16" s="607"/>
      <c r="R16" s="608">
        <f aca="true" t="shared" si="1" ref="R16:R29">IF(COUNT(C16)=0,"",(100-O16)/100*L16)</f>
      </c>
      <c r="S16" s="609"/>
      <c r="T16" s="610"/>
      <c r="U16" s="611">
        <f>IF(AG16=0,"",AH16)</f>
      </c>
      <c r="V16" s="612"/>
      <c r="W16" s="612"/>
      <c r="X16" s="579"/>
      <c r="Y16" s="579"/>
      <c r="Z16" s="579"/>
      <c r="AA16" s="580">
        <f aca="true" t="shared" si="2" ref="AA16:AA29">IF(COUNT(X16)=0,"",U16+X16)</f>
      </c>
      <c r="AB16" s="580"/>
      <c r="AC16" s="581"/>
      <c r="AF16" s="247">
        <f aca="true" t="shared" si="3" ref="AF16:AF29">IF(C16=0,"",C16)</f>
      </c>
      <c r="AG16" s="248"/>
      <c r="AH16" s="250">
        <f aca="true" t="shared" si="4" ref="AH16:AH29">IF(AG16=0,"",(AG16/AF16)*100)</f>
      </c>
    </row>
    <row r="17" spans="2:34" ht="25.5" customHeight="1">
      <c r="B17" s="94"/>
      <c r="C17" s="599"/>
      <c r="D17" s="599"/>
      <c r="E17" s="599"/>
      <c r="F17" s="599"/>
      <c r="G17" s="599"/>
      <c r="H17" s="599"/>
      <c r="I17" s="600"/>
      <c r="J17" s="601"/>
      <c r="K17" s="602"/>
      <c r="L17" s="603">
        <f t="shared" si="0"/>
      </c>
      <c r="M17" s="604"/>
      <c r="N17" s="605"/>
      <c r="O17" s="606"/>
      <c r="P17" s="607"/>
      <c r="Q17" s="607"/>
      <c r="R17" s="608">
        <f t="shared" si="1"/>
      </c>
      <c r="S17" s="609"/>
      <c r="T17" s="610"/>
      <c r="U17" s="611">
        <f aca="true" t="shared" si="5" ref="U17:U29">IF(AG17=0,"",AH17)</f>
      </c>
      <c r="V17" s="612"/>
      <c r="W17" s="612"/>
      <c r="X17" s="579"/>
      <c r="Y17" s="579"/>
      <c r="Z17" s="579"/>
      <c r="AA17" s="580">
        <f t="shared" si="2"/>
      </c>
      <c r="AB17" s="580"/>
      <c r="AC17" s="581"/>
      <c r="AF17" s="247">
        <f t="shared" si="3"/>
      </c>
      <c r="AG17" s="248"/>
      <c r="AH17" s="251">
        <f t="shared" si="4"/>
      </c>
    </row>
    <row r="18" spans="2:34" ht="25.5" customHeight="1">
      <c r="B18" s="94"/>
      <c r="C18" s="599"/>
      <c r="D18" s="599"/>
      <c r="E18" s="599"/>
      <c r="F18" s="599"/>
      <c r="G18" s="599"/>
      <c r="H18" s="599"/>
      <c r="I18" s="600"/>
      <c r="J18" s="601"/>
      <c r="K18" s="602"/>
      <c r="L18" s="603">
        <f t="shared" si="0"/>
      </c>
      <c r="M18" s="604"/>
      <c r="N18" s="605"/>
      <c r="O18" s="606"/>
      <c r="P18" s="607"/>
      <c r="Q18" s="607"/>
      <c r="R18" s="608">
        <f t="shared" si="1"/>
      </c>
      <c r="S18" s="609"/>
      <c r="T18" s="610"/>
      <c r="U18" s="611">
        <f t="shared" si="5"/>
      </c>
      <c r="V18" s="612"/>
      <c r="W18" s="612"/>
      <c r="X18" s="579"/>
      <c r="Y18" s="579"/>
      <c r="Z18" s="579"/>
      <c r="AA18" s="580">
        <f t="shared" si="2"/>
      </c>
      <c r="AB18" s="580"/>
      <c r="AC18" s="581"/>
      <c r="AF18" s="247">
        <f t="shared" si="3"/>
      </c>
      <c r="AG18" s="248"/>
      <c r="AH18" s="251">
        <f t="shared" si="4"/>
      </c>
    </row>
    <row r="19" spans="2:34" ht="25.5" customHeight="1">
      <c r="B19" s="94"/>
      <c r="C19" s="599"/>
      <c r="D19" s="599"/>
      <c r="E19" s="599"/>
      <c r="F19" s="599"/>
      <c r="G19" s="599"/>
      <c r="H19" s="599"/>
      <c r="I19" s="600"/>
      <c r="J19" s="601"/>
      <c r="K19" s="602"/>
      <c r="L19" s="603">
        <f t="shared" si="0"/>
      </c>
      <c r="M19" s="604"/>
      <c r="N19" s="605"/>
      <c r="O19" s="606"/>
      <c r="P19" s="607"/>
      <c r="Q19" s="607"/>
      <c r="R19" s="608">
        <f t="shared" si="1"/>
      </c>
      <c r="S19" s="609"/>
      <c r="T19" s="610"/>
      <c r="U19" s="611">
        <f t="shared" si="5"/>
      </c>
      <c r="V19" s="612"/>
      <c r="W19" s="612"/>
      <c r="X19" s="579"/>
      <c r="Y19" s="579"/>
      <c r="Z19" s="579"/>
      <c r="AA19" s="580">
        <f t="shared" si="2"/>
      </c>
      <c r="AB19" s="580"/>
      <c r="AC19" s="581"/>
      <c r="AF19" s="247">
        <f t="shared" si="3"/>
      </c>
      <c r="AG19" s="248"/>
      <c r="AH19" s="251">
        <f t="shared" si="4"/>
      </c>
    </row>
    <row r="20" spans="2:34" ht="25.5" customHeight="1">
      <c r="B20" s="94"/>
      <c r="C20" s="599"/>
      <c r="D20" s="599"/>
      <c r="E20" s="599"/>
      <c r="F20" s="599"/>
      <c r="G20" s="599"/>
      <c r="H20" s="599"/>
      <c r="I20" s="600"/>
      <c r="J20" s="601"/>
      <c r="K20" s="602"/>
      <c r="L20" s="603">
        <f t="shared" si="0"/>
      </c>
      <c r="M20" s="604"/>
      <c r="N20" s="605"/>
      <c r="O20" s="606"/>
      <c r="P20" s="607"/>
      <c r="Q20" s="607"/>
      <c r="R20" s="608">
        <f t="shared" si="1"/>
      </c>
      <c r="S20" s="609"/>
      <c r="T20" s="610"/>
      <c r="U20" s="611">
        <f t="shared" si="5"/>
      </c>
      <c r="V20" s="612"/>
      <c r="W20" s="612"/>
      <c r="X20" s="579"/>
      <c r="Y20" s="579"/>
      <c r="Z20" s="579"/>
      <c r="AA20" s="580">
        <f t="shared" si="2"/>
      </c>
      <c r="AB20" s="580"/>
      <c r="AC20" s="581"/>
      <c r="AF20" s="247">
        <f t="shared" si="3"/>
      </c>
      <c r="AG20" s="252"/>
      <c r="AH20" s="251">
        <f t="shared" si="4"/>
      </c>
    </row>
    <row r="21" spans="2:34" ht="25.5" customHeight="1">
      <c r="B21" s="94"/>
      <c r="C21" s="599"/>
      <c r="D21" s="599"/>
      <c r="E21" s="599"/>
      <c r="F21" s="599"/>
      <c r="G21" s="599"/>
      <c r="H21" s="599"/>
      <c r="I21" s="600"/>
      <c r="J21" s="601"/>
      <c r="K21" s="602"/>
      <c r="L21" s="603">
        <f t="shared" si="0"/>
      </c>
      <c r="M21" s="604"/>
      <c r="N21" s="605"/>
      <c r="O21" s="606"/>
      <c r="P21" s="607"/>
      <c r="Q21" s="607"/>
      <c r="R21" s="608">
        <f t="shared" si="1"/>
      </c>
      <c r="S21" s="609"/>
      <c r="T21" s="610"/>
      <c r="U21" s="611">
        <f t="shared" si="5"/>
      </c>
      <c r="V21" s="612"/>
      <c r="W21" s="612"/>
      <c r="X21" s="579"/>
      <c r="Y21" s="579"/>
      <c r="Z21" s="579"/>
      <c r="AA21" s="580">
        <f t="shared" si="2"/>
      </c>
      <c r="AB21" s="580"/>
      <c r="AC21" s="581"/>
      <c r="AF21" s="247">
        <f t="shared" si="3"/>
      </c>
      <c r="AG21" s="252"/>
      <c r="AH21" s="251">
        <f t="shared" si="4"/>
      </c>
    </row>
    <row r="22" spans="2:34" ht="25.5" customHeight="1">
      <c r="B22" s="94"/>
      <c r="C22" s="599"/>
      <c r="D22" s="599"/>
      <c r="E22" s="599"/>
      <c r="F22" s="599"/>
      <c r="G22" s="599"/>
      <c r="H22" s="599"/>
      <c r="I22" s="600"/>
      <c r="J22" s="601"/>
      <c r="K22" s="602"/>
      <c r="L22" s="603">
        <f t="shared" si="0"/>
      </c>
      <c r="M22" s="604"/>
      <c r="N22" s="605"/>
      <c r="O22" s="606"/>
      <c r="P22" s="607"/>
      <c r="Q22" s="607"/>
      <c r="R22" s="608">
        <f t="shared" si="1"/>
      </c>
      <c r="S22" s="609"/>
      <c r="T22" s="610"/>
      <c r="U22" s="611">
        <f t="shared" si="5"/>
      </c>
      <c r="V22" s="612"/>
      <c r="W22" s="612"/>
      <c r="X22" s="579"/>
      <c r="Y22" s="579"/>
      <c r="Z22" s="579"/>
      <c r="AA22" s="580">
        <f t="shared" si="2"/>
      </c>
      <c r="AB22" s="580"/>
      <c r="AC22" s="581"/>
      <c r="AF22" s="247">
        <f t="shared" si="3"/>
      </c>
      <c r="AG22" s="252"/>
      <c r="AH22" s="251">
        <f t="shared" si="4"/>
      </c>
    </row>
    <row r="23" spans="2:34" ht="25.5" customHeight="1">
      <c r="B23" s="94"/>
      <c r="C23" s="599"/>
      <c r="D23" s="599"/>
      <c r="E23" s="599"/>
      <c r="F23" s="599"/>
      <c r="G23" s="599"/>
      <c r="H23" s="599"/>
      <c r="I23" s="600"/>
      <c r="J23" s="601"/>
      <c r="K23" s="602"/>
      <c r="L23" s="603">
        <f t="shared" si="0"/>
      </c>
      <c r="M23" s="604"/>
      <c r="N23" s="605"/>
      <c r="O23" s="606"/>
      <c r="P23" s="607"/>
      <c r="Q23" s="607"/>
      <c r="R23" s="608">
        <f t="shared" si="1"/>
      </c>
      <c r="S23" s="609"/>
      <c r="T23" s="610"/>
      <c r="U23" s="611">
        <f t="shared" si="5"/>
      </c>
      <c r="V23" s="612"/>
      <c r="W23" s="612"/>
      <c r="X23" s="579"/>
      <c r="Y23" s="579"/>
      <c r="Z23" s="579"/>
      <c r="AA23" s="580">
        <f t="shared" si="2"/>
      </c>
      <c r="AB23" s="580"/>
      <c r="AC23" s="581"/>
      <c r="AF23" s="247">
        <f t="shared" si="3"/>
      </c>
      <c r="AG23" s="252"/>
      <c r="AH23" s="251">
        <f t="shared" si="4"/>
      </c>
    </row>
    <row r="24" spans="2:34" ht="25.5" customHeight="1">
      <c r="B24" s="95"/>
      <c r="C24" s="599"/>
      <c r="D24" s="599"/>
      <c r="E24" s="599"/>
      <c r="F24" s="599"/>
      <c r="G24" s="599"/>
      <c r="H24" s="599"/>
      <c r="I24" s="600"/>
      <c r="J24" s="601"/>
      <c r="K24" s="602"/>
      <c r="L24" s="603">
        <f t="shared" si="0"/>
      </c>
      <c r="M24" s="604"/>
      <c r="N24" s="605"/>
      <c r="O24" s="606"/>
      <c r="P24" s="607"/>
      <c r="Q24" s="607"/>
      <c r="R24" s="608">
        <f t="shared" si="1"/>
      </c>
      <c r="S24" s="609"/>
      <c r="T24" s="610"/>
      <c r="U24" s="611">
        <f t="shared" si="5"/>
      </c>
      <c r="V24" s="612"/>
      <c r="W24" s="612"/>
      <c r="X24" s="579"/>
      <c r="Y24" s="579"/>
      <c r="Z24" s="579"/>
      <c r="AA24" s="580">
        <f t="shared" si="2"/>
      </c>
      <c r="AB24" s="580"/>
      <c r="AC24" s="581"/>
      <c r="AF24" s="247">
        <f t="shared" si="3"/>
      </c>
      <c r="AG24" s="252"/>
      <c r="AH24" s="251">
        <f t="shared" si="4"/>
      </c>
    </row>
    <row r="25" spans="2:34" ht="25.5" customHeight="1">
      <c r="B25" s="95"/>
      <c r="C25" s="599"/>
      <c r="D25" s="599"/>
      <c r="E25" s="599"/>
      <c r="F25" s="599"/>
      <c r="G25" s="599"/>
      <c r="H25" s="599"/>
      <c r="I25" s="600"/>
      <c r="J25" s="601"/>
      <c r="K25" s="602"/>
      <c r="L25" s="603">
        <f t="shared" si="0"/>
      </c>
      <c r="M25" s="604"/>
      <c r="N25" s="605"/>
      <c r="O25" s="606"/>
      <c r="P25" s="607"/>
      <c r="Q25" s="607"/>
      <c r="R25" s="608">
        <f t="shared" si="1"/>
      </c>
      <c r="S25" s="609"/>
      <c r="T25" s="610"/>
      <c r="U25" s="611">
        <f t="shared" si="5"/>
      </c>
      <c r="V25" s="612"/>
      <c r="W25" s="612"/>
      <c r="X25" s="579"/>
      <c r="Y25" s="579"/>
      <c r="Z25" s="579"/>
      <c r="AA25" s="580">
        <f t="shared" si="2"/>
      </c>
      <c r="AB25" s="580"/>
      <c r="AC25" s="581"/>
      <c r="AF25" s="247">
        <f t="shared" si="3"/>
      </c>
      <c r="AG25" s="252"/>
      <c r="AH25" s="251">
        <f t="shared" si="4"/>
      </c>
    </row>
    <row r="26" spans="2:34" ht="25.5" customHeight="1">
      <c r="B26" s="95"/>
      <c r="C26" s="599"/>
      <c r="D26" s="599"/>
      <c r="E26" s="599"/>
      <c r="F26" s="599"/>
      <c r="G26" s="599"/>
      <c r="H26" s="599"/>
      <c r="I26" s="600"/>
      <c r="J26" s="601"/>
      <c r="K26" s="602"/>
      <c r="L26" s="603">
        <f t="shared" si="0"/>
      </c>
      <c r="M26" s="604"/>
      <c r="N26" s="605"/>
      <c r="O26" s="606"/>
      <c r="P26" s="607"/>
      <c r="Q26" s="607"/>
      <c r="R26" s="608">
        <f t="shared" si="1"/>
      </c>
      <c r="S26" s="609"/>
      <c r="T26" s="610"/>
      <c r="U26" s="611">
        <f t="shared" si="5"/>
      </c>
      <c r="V26" s="612"/>
      <c r="W26" s="612"/>
      <c r="X26" s="579"/>
      <c r="Y26" s="579"/>
      <c r="Z26" s="579"/>
      <c r="AA26" s="580">
        <f t="shared" si="2"/>
      </c>
      <c r="AB26" s="580"/>
      <c r="AC26" s="581"/>
      <c r="AF26" s="247">
        <f t="shared" si="3"/>
      </c>
      <c r="AG26" s="252"/>
      <c r="AH26" s="251">
        <f t="shared" si="4"/>
      </c>
    </row>
    <row r="27" spans="2:34" ht="25.5" customHeight="1">
      <c r="B27" s="95"/>
      <c r="C27" s="599"/>
      <c r="D27" s="599"/>
      <c r="E27" s="599"/>
      <c r="F27" s="599"/>
      <c r="G27" s="599"/>
      <c r="H27" s="599"/>
      <c r="I27" s="600"/>
      <c r="J27" s="601"/>
      <c r="K27" s="602"/>
      <c r="L27" s="603">
        <f t="shared" si="0"/>
      </c>
      <c r="M27" s="604"/>
      <c r="N27" s="605"/>
      <c r="O27" s="606"/>
      <c r="P27" s="607"/>
      <c r="Q27" s="607"/>
      <c r="R27" s="608">
        <f t="shared" si="1"/>
      </c>
      <c r="S27" s="609"/>
      <c r="T27" s="610"/>
      <c r="U27" s="611">
        <f t="shared" si="5"/>
      </c>
      <c r="V27" s="612"/>
      <c r="W27" s="612"/>
      <c r="X27" s="579"/>
      <c r="Y27" s="579"/>
      <c r="Z27" s="579"/>
      <c r="AA27" s="580">
        <f t="shared" si="2"/>
      </c>
      <c r="AB27" s="580"/>
      <c r="AC27" s="581"/>
      <c r="AF27" s="247">
        <f t="shared" si="3"/>
      </c>
      <c r="AG27" s="252"/>
      <c r="AH27" s="251">
        <f t="shared" si="4"/>
      </c>
    </row>
    <row r="28" spans="2:34" ht="25.5" customHeight="1">
      <c r="B28" s="95"/>
      <c r="C28" s="599"/>
      <c r="D28" s="599"/>
      <c r="E28" s="599"/>
      <c r="F28" s="599"/>
      <c r="G28" s="599"/>
      <c r="H28" s="599"/>
      <c r="I28" s="600"/>
      <c r="J28" s="601"/>
      <c r="K28" s="602"/>
      <c r="L28" s="603">
        <f t="shared" si="0"/>
      </c>
      <c r="M28" s="604"/>
      <c r="N28" s="605"/>
      <c r="O28" s="606"/>
      <c r="P28" s="607"/>
      <c r="Q28" s="607"/>
      <c r="R28" s="608">
        <f t="shared" si="1"/>
      </c>
      <c r="S28" s="609"/>
      <c r="T28" s="610"/>
      <c r="U28" s="611">
        <f t="shared" si="5"/>
      </c>
      <c r="V28" s="612"/>
      <c r="W28" s="612"/>
      <c r="X28" s="579"/>
      <c r="Y28" s="579"/>
      <c r="Z28" s="579"/>
      <c r="AA28" s="580">
        <f t="shared" si="2"/>
      </c>
      <c r="AB28" s="580"/>
      <c r="AC28" s="581"/>
      <c r="AF28" s="247">
        <f t="shared" si="3"/>
      </c>
      <c r="AG28" s="252"/>
      <c r="AH28" s="251">
        <f t="shared" si="4"/>
      </c>
    </row>
    <row r="29" spans="2:34" ht="25.5" customHeight="1" thickBot="1">
      <c r="B29" s="96" t="s">
        <v>173</v>
      </c>
      <c r="C29" s="582"/>
      <c r="D29" s="582"/>
      <c r="E29" s="582"/>
      <c r="F29" s="582"/>
      <c r="G29" s="582"/>
      <c r="H29" s="582"/>
      <c r="I29" s="583"/>
      <c r="J29" s="584"/>
      <c r="K29" s="585"/>
      <c r="L29" s="586">
        <f t="shared" si="0"/>
      </c>
      <c r="M29" s="587"/>
      <c r="N29" s="588"/>
      <c r="O29" s="589"/>
      <c r="P29" s="590"/>
      <c r="Q29" s="590"/>
      <c r="R29" s="591">
        <f t="shared" si="1"/>
      </c>
      <c r="S29" s="592"/>
      <c r="T29" s="593"/>
      <c r="U29" s="594">
        <f t="shared" si="5"/>
      </c>
      <c r="V29" s="595"/>
      <c r="W29" s="595"/>
      <c r="X29" s="596"/>
      <c r="Y29" s="596"/>
      <c r="Z29" s="596"/>
      <c r="AA29" s="597">
        <f t="shared" si="2"/>
      </c>
      <c r="AB29" s="597"/>
      <c r="AC29" s="598"/>
      <c r="AF29" s="253">
        <f t="shared" si="3"/>
      </c>
      <c r="AG29" s="254"/>
      <c r="AH29" s="255">
        <f t="shared" si="4"/>
      </c>
    </row>
    <row r="30" spans="2:34" ht="25.5" customHeight="1" thickBot="1" thickTop="1">
      <c r="B30" s="226" t="s">
        <v>21</v>
      </c>
      <c r="C30" s="566">
        <f>IF(COUNT(C15:C29)=0,"",SUM(C15:C29))</f>
      </c>
      <c r="D30" s="566">
        <f>IF(COUNT(D17:D29)=0,"",SUM(D17:D29))</f>
      </c>
      <c r="E30" s="566">
        <f>IF(COUNT(E17:E29)=0,"",SUM(E17:E29))</f>
      </c>
      <c r="F30" s="566">
        <f>IF(COUNT(F17:F29)=0,"",SUM(F17:F29))</f>
      </c>
      <c r="G30" s="566">
        <f>IF(COUNT(G17:G29)=0,"",SUM(G17:G29))</f>
      </c>
      <c r="H30" s="566">
        <f>IF(COUNT(H17:H29)=0,"",SUM(H17:H29))</f>
      </c>
      <c r="I30" s="567"/>
      <c r="J30" s="568"/>
      <c r="K30" s="569"/>
      <c r="L30" s="570">
        <f>IF(COUNT(L15:L29)=0,"",SUM(L15:L29))</f>
      </c>
      <c r="M30" s="571"/>
      <c r="N30" s="572"/>
      <c r="O30" s="573">
        <f>IF(COUNT(L30)=0,"",((L30-R30)/L30)*100)</f>
      </c>
      <c r="P30" s="574"/>
      <c r="Q30" s="574"/>
      <c r="R30" s="575">
        <f>IF(COUNT(R15:R29)=0,"",SUM(R15:R29))</f>
      </c>
      <c r="S30" s="571"/>
      <c r="T30" s="576"/>
      <c r="U30" s="577">
        <f>IF(AG30=0,"",AH30)</f>
      </c>
      <c r="V30" s="578"/>
      <c r="W30" s="578"/>
      <c r="X30" s="563"/>
      <c r="Y30" s="563"/>
      <c r="Z30" s="563"/>
      <c r="AA30" s="564">
        <f>IF(COUNT(X30)=0,"",U30+X30)</f>
      </c>
      <c r="AB30" s="564"/>
      <c r="AC30" s="565"/>
      <c r="AF30" s="256">
        <f>IF(C30=0,"",C30)</f>
      </c>
      <c r="AG30" s="97">
        <f>IF(COUNT(AG15:AG29)=0,"",SUM(AG15:AG29))</f>
      </c>
      <c r="AH30" s="257">
        <f>IF(COUNT(AG15:AG29)=0,"",(AG30/AF30)*100)</f>
      </c>
    </row>
    <row r="31" spans="2:27" ht="13.5">
      <c r="B31" s="81"/>
      <c r="C31" s="81"/>
      <c r="D31" s="81"/>
      <c r="E31" s="81"/>
      <c r="F31" s="81"/>
      <c r="G31" s="81"/>
      <c r="H31" s="81"/>
      <c r="I31" s="81"/>
      <c r="J31" s="81"/>
      <c r="K31" s="81"/>
      <c r="L31" s="227"/>
      <c r="M31" s="227"/>
      <c r="N31" s="227"/>
      <c r="O31" s="228"/>
      <c r="P31" s="228"/>
      <c r="Q31" s="228"/>
      <c r="R31" s="229"/>
      <c r="S31" s="229"/>
      <c r="T31" s="229"/>
      <c r="U31" s="230"/>
      <c r="V31" s="230"/>
      <c r="W31" s="230"/>
      <c r="X31" s="229"/>
      <c r="Y31" s="229"/>
      <c r="Z31" s="229"/>
      <c r="AA31" s="229"/>
    </row>
    <row r="32" spans="2:31" s="57" customFormat="1" ht="13.5">
      <c r="B32" s="100" t="s">
        <v>286</v>
      </c>
      <c r="C32" s="81"/>
      <c r="D32" s="81"/>
      <c r="E32" s="81"/>
      <c r="F32" s="81"/>
      <c r="G32" s="81"/>
      <c r="H32" s="81"/>
      <c r="I32" s="81"/>
      <c r="J32" s="81"/>
      <c r="K32" s="81"/>
      <c r="L32" s="227"/>
      <c r="M32" s="227"/>
      <c r="N32" s="227"/>
      <c r="O32" s="228"/>
      <c r="P32" s="228"/>
      <c r="Q32" s="228"/>
      <c r="R32" s="229"/>
      <c r="S32" s="229"/>
      <c r="T32" s="229"/>
      <c r="U32" s="230"/>
      <c r="V32" s="230"/>
      <c r="W32" s="230"/>
      <c r="X32" s="229"/>
      <c r="Y32" s="229"/>
      <c r="Z32" s="229"/>
      <c r="AA32" s="229"/>
      <c r="AB32" s="100"/>
      <c r="AC32" s="93"/>
      <c r="AD32" s="93"/>
      <c r="AE32" s="93"/>
    </row>
    <row r="33" spans="2:31" s="57" customFormat="1" ht="13.5">
      <c r="B33" s="100"/>
      <c r="C33" s="81"/>
      <c r="D33" s="81"/>
      <c r="E33" s="81"/>
      <c r="F33" s="81"/>
      <c r="G33" s="81"/>
      <c r="H33" s="81"/>
      <c r="I33" s="81"/>
      <c r="J33" s="81"/>
      <c r="K33" s="81"/>
      <c r="L33" s="227"/>
      <c r="M33" s="227"/>
      <c r="N33" s="227"/>
      <c r="O33" s="228"/>
      <c r="P33" s="228"/>
      <c r="Q33" s="228"/>
      <c r="R33" s="229"/>
      <c r="S33" s="229"/>
      <c r="T33" s="229"/>
      <c r="U33" s="230"/>
      <c r="V33" s="230"/>
      <c r="W33" s="230"/>
      <c r="X33" s="229"/>
      <c r="Y33" s="229"/>
      <c r="Z33" s="229"/>
      <c r="AA33" s="229"/>
      <c r="AB33" s="100"/>
      <c r="AC33" s="93"/>
      <c r="AD33" s="93"/>
      <c r="AE33" s="93"/>
    </row>
  </sheetData>
  <sheetProtection/>
  <mergeCells count="167">
    <mergeCell ref="X2:AC3"/>
    <mergeCell ref="B9:B10"/>
    <mergeCell ref="C9:K9"/>
    <mergeCell ref="L9:AC9"/>
    <mergeCell ref="C10:K10"/>
    <mergeCell ref="L10:AC10"/>
    <mergeCell ref="D11:E11"/>
    <mergeCell ref="G11:H11"/>
    <mergeCell ref="I11:K11"/>
    <mergeCell ref="M11:O11"/>
    <mergeCell ref="Q11:R11"/>
    <mergeCell ref="T11:U11"/>
    <mergeCell ref="V11:X11"/>
    <mergeCell ref="Z11:AA11"/>
    <mergeCell ref="AF11:AH12"/>
    <mergeCell ref="B12:B13"/>
    <mergeCell ref="C12:D12"/>
    <mergeCell ref="E12:F12"/>
    <mergeCell ref="H12:I12"/>
    <mergeCell ref="L12:T12"/>
    <mergeCell ref="U12:AC12"/>
    <mergeCell ref="C13:K13"/>
    <mergeCell ref="L13:N13"/>
    <mergeCell ref="O13:Q13"/>
    <mergeCell ref="R13:T13"/>
    <mergeCell ref="U13:W13"/>
    <mergeCell ref="X13:Z13"/>
    <mergeCell ref="AA13:AC13"/>
    <mergeCell ref="AF13:AF14"/>
    <mergeCell ref="AG13:AG14"/>
    <mergeCell ref="AH13:AH14"/>
    <mergeCell ref="C14:H14"/>
    <mergeCell ref="I14:K14"/>
    <mergeCell ref="L14:N14"/>
    <mergeCell ref="O14:Q14"/>
    <mergeCell ref="R14:T14"/>
    <mergeCell ref="U14:W14"/>
    <mergeCell ref="X14:Z14"/>
    <mergeCell ref="AA14:AC14"/>
    <mergeCell ref="C15:H15"/>
    <mergeCell ref="I15:K15"/>
    <mergeCell ref="L15:N15"/>
    <mergeCell ref="O15:Q15"/>
    <mergeCell ref="R15:T15"/>
    <mergeCell ref="U15:W15"/>
    <mergeCell ref="X15:Z15"/>
    <mergeCell ref="AA15:AC15"/>
    <mergeCell ref="C16:H16"/>
    <mergeCell ref="I16:K16"/>
    <mergeCell ref="L16:N16"/>
    <mergeCell ref="O16:Q16"/>
    <mergeCell ref="R16:T16"/>
    <mergeCell ref="U16:W16"/>
    <mergeCell ref="X16:Z16"/>
    <mergeCell ref="AA16:AC16"/>
    <mergeCell ref="C17:H17"/>
    <mergeCell ref="I17:K17"/>
    <mergeCell ref="L17:N17"/>
    <mergeCell ref="O17:Q17"/>
    <mergeCell ref="R17:T17"/>
    <mergeCell ref="U17:W17"/>
    <mergeCell ref="X17:Z17"/>
    <mergeCell ref="AA17:AC17"/>
    <mergeCell ref="C18:H18"/>
    <mergeCell ref="I18:K18"/>
    <mergeCell ref="L18:N18"/>
    <mergeCell ref="O18:Q18"/>
    <mergeCell ref="R18:T18"/>
    <mergeCell ref="U18:W18"/>
    <mergeCell ref="X18:Z18"/>
    <mergeCell ref="AA18:AC18"/>
    <mergeCell ref="C19:H19"/>
    <mergeCell ref="I19:K19"/>
    <mergeCell ref="L19:N19"/>
    <mergeCell ref="O19:Q19"/>
    <mergeCell ref="R19:T19"/>
    <mergeCell ref="U19:W19"/>
    <mergeCell ref="X19:Z19"/>
    <mergeCell ref="AA19:AC19"/>
    <mergeCell ref="C20:H20"/>
    <mergeCell ref="I20:K20"/>
    <mergeCell ref="L20:N20"/>
    <mergeCell ref="O20:Q20"/>
    <mergeCell ref="R20:T20"/>
    <mergeCell ref="U20:W20"/>
    <mergeCell ref="X20:Z20"/>
    <mergeCell ref="AA20:AC20"/>
    <mergeCell ref="C21:H21"/>
    <mergeCell ref="I21:K21"/>
    <mergeCell ref="L21:N21"/>
    <mergeCell ref="O21:Q21"/>
    <mergeCell ref="R21:T21"/>
    <mergeCell ref="U21:W21"/>
    <mergeCell ref="X21:Z21"/>
    <mergeCell ref="AA21:AC21"/>
    <mergeCell ref="C22:H22"/>
    <mergeCell ref="I22:K22"/>
    <mergeCell ref="L22:N22"/>
    <mergeCell ref="O22:Q22"/>
    <mergeCell ref="R22:T22"/>
    <mergeCell ref="U22:W22"/>
    <mergeCell ref="X22:Z22"/>
    <mergeCell ref="AA22:AC22"/>
    <mergeCell ref="C23:H23"/>
    <mergeCell ref="I23:K23"/>
    <mergeCell ref="L23:N23"/>
    <mergeCell ref="O23:Q23"/>
    <mergeCell ref="R23:T23"/>
    <mergeCell ref="U23:W23"/>
    <mergeCell ref="X23:Z23"/>
    <mergeCell ref="AA23:AC23"/>
    <mergeCell ref="C24:H24"/>
    <mergeCell ref="I24:K24"/>
    <mergeCell ref="L24:N24"/>
    <mergeCell ref="O24:Q24"/>
    <mergeCell ref="R24:T24"/>
    <mergeCell ref="U24:W24"/>
    <mergeCell ref="X24:Z24"/>
    <mergeCell ref="AA24:AC24"/>
    <mergeCell ref="C25:H25"/>
    <mergeCell ref="I25:K25"/>
    <mergeCell ref="L25:N25"/>
    <mergeCell ref="O25:Q25"/>
    <mergeCell ref="R25:T25"/>
    <mergeCell ref="U25:W25"/>
    <mergeCell ref="X25:Z25"/>
    <mergeCell ref="AA25:AC25"/>
    <mergeCell ref="C26:H26"/>
    <mergeCell ref="I26:K26"/>
    <mergeCell ref="L26:N26"/>
    <mergeCell ref="O26:Q26"/>
    <mergeCell ref="R26:T26"/>
    <mergeCell ref="U26:W26"/>
    <mergeCell ref="X26:Z26"/>
    <mergeCell ref="AA26:AC26"/>
    <mergeCell ref="C27:H27"/>
    <mergeCell ref="I27:K27"/>
    <mergeCell ref="L27:N27"/>
    <mergeCell ref="O27:Q27"/>
    <mergeCell ref="R27:T27"/>
    <mergeCell ref="U27:W27"/>
    <mergeCell ref="X27:Z27"/>
    <mergeCell ref="AA27:AC27"/>
    <mergeCell ref="C28:H28"/>
    <mergeCell ref="I28:K28"/>
    <mergeCell ref="L28:N28"/>
    <mergeCell ref="O28:Q28"/>
    <mergeCell ref="R28:T28"/>
    <mergeCell ref="U28:W28"/>
    <mergeCell ref="X28:Z28"/>
    <mergeCell ref="AA28:AC28"/>
    <mergeCell ref="C29:H29"/>
    <mergeCell ref="I29:K29"/>
    <mergeCell ref="L29:N29"/>
    <mergeCell ref="O29:Q29"/>
    <mergeCell ref="R29:T29"/>
    <mergeCell ref="U29:W29"/>
    <mergeCell ref="X29:Z29"/>
    <mergeCell ref="AA29:AC29"/>
    <mergeCell ref="X30:Z30"/>
    <mergeCell ref="AA30:AC30"/>
    <mergeCell ref="C30:H30"/>
    <mergeCell ref="I30:K30"/>
    <mergeCell ref="L30:N30"/>
    <mergeCell ref="O30:Q30"/>
    <mergeCell ref="R30:T30"/>
    <mergeCell ref="U30:W30"/>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8" r:id="rId1"/>
  <headerFooter scaleWithDoc="0" alignWithMargins="0">
    <oddFooter>&amp;L&amp;9 2024.03.01&amp;C-9-</oddFooter>
    <firstFooter>&amp;L&amp;9 2013.10</firstFooter>
  </headerFooter>
</worksheet>
</file>

<file path=xl/worksheets/sheet11.xml><?xml version="1.0" encoding="utf-8"?>
<worksheet xmlns="http://schemas.openxmlformats.org/spreadsheetml/2006/main" xmlns:r="http://schemas.openxmlformats.org/officeDocument/2006/relationships">
  <sheetPr>
    <tabColor rgb="FFC4F4F4"/>
    <pageSetUpPr fitToPage="1"/>
  </sheetPr>
  <dimension ref="B2:AM23"/>
  <sheetViews>
    <sheetView zoomScalePageLayoutView="0" workbookViewId="0" topLeftCell="A1">
      <selection activeCell="C4" sqref="C4:F4"/>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5" width="10.125" style="0" customWidth="1"/>
    <col min="6" max="6" width="8.25390625" style="0" customWidth="1"/>
    <col min="7" max="7" width="10.125" style="0" customWidth="1"/>
    <col min="8" max="8" width="7.625" style="0" customWidth="1"/>
    <col min="9" max="9" width="3.25390625" style="0" customWidth="1"/>
    <col min="10" max="12" width="2.75390625" style="0" customWidth="1"/>
    <col min="13" max="14" width="3.625" style="0" customWidth="1"/>
    <col min="15" max="15" width="2.875" style="0" customWidth="1"/>
    <col min="16" max="18" width="3.625" style="0" customWidth="1"/>
    <col min="19" max="21" width="2.875" style="0" customWidth="1"/>
    <col min="22" max="22" width="4.625" style="0" customWidth="1"/>
    <col min="23" max="23" width="3.125" style="0" customWidth="1"/>
    <col min="24" max="24" width="2.625" style="0" customWidth="1"/>
    <col min="25" max="25" width="4.00390625" style="0" customWidth="1"/>
  </cols>
  <sheetData>
    <row r="1" ht="12" customHeight="1"/>
    <row r="2" spans="2:29" ht="31.5" customHeight="1">
      <c r="B2" s="2"/>
      <c r="C2" s="751" t="s">
        <v>288</v>
      </c>
      <c r="D2" s="751"/>
      <c r="E2" s="751"/>
      <c r="F2" s="751"/>
      <c r="G2" s="751"/>
      <c r="H2" s="751"/>
      <c r="I2" s="751"/>
      <c r="J2" s="751"/>
      <c r="K2" s="751"/>
      <c r="L2" s="751"/>
      <c r="M2" s="751"/>
      <c r="N2" s="751"/>
      <c r="O2" s="751"/>
      <c r="P2" s="263"/>
      <c r="Q2" s="263"/>
      <c r="R2" s="263"/>
      <c r="S2" s="263"/>
      <c r="T2" s="263"/>
      <c r="U2" s="263"/>
      <c r="V2" s="263"/>
      <c r="W2" s="263"/>
      <c r="X2" s="263"/>
      <c r="Y2" s="263"/>
      <c r="Z2" s="263"/>
      <c r="AA2" s="263"/>
      <c r="AB2" s="263"/>
      <c r="AC2" s="263"/>
    </row>
    <row r="3" spans="2:23" ht="22.5" customHeight="1">
      <c r="B3" s="3"/>
      <c r="Q3" s="264"/>
      <c r="R3" s="264"/>
      <c r="S3" s="264"/>
      <c r="T3" s="264"/>
      <c r="U3" s="264"/>
      <c r="V3" s="264"/>
      <c r="W3" s="264"/>
    </row>
    <row r="4" spans="2:24" ht="26.25" customHeight="1">
      <c r="B4" s="265" t="s">
        <v>289</v>
      </c>
      <c r="C4" s="752"/>
      <c r="D4" s="752"/>
      <c r="E4" s="752"/>
      <c r="F4" s="752"/>
      <c r="G4" s="753" t="s">
        <v>290</v>
      </c>
      <c r="H4" s="754"/>
      <c r="I4" s="754"/>
      <c r="J4" s="755"/>
      <c r="K4" s="756">
        <f>'表1（船）'!S11</f>
        <v>0</v>
      </c>
      <c r="L4" s="757"/>
      <c r="M4" s="757"/>
      <c r="N4" s="266" t="s">
        <v>86</v>
      </c>
      <c r="O4" s="325">
        <f>'表1（船）'!W11</f>
        <v>0</v>
      </c>
      <c r="P4" s="267" t="s">
        <v>85</v>
      </c>
      <c r="Q4" s="267" t="s">
        <v>87</v>
      </c>
      <c r="R4" s="757">
        <f>'表1（船）'!Z11</f>
        <v>0</v>
      </c>
      <c r="S4" s="757"/>
      <c r="T4" s="757"/>
      <c r="U4" s="266" t="s">
        <v>86</v>
      </c>
      <c r="V4" s="325">
        <f>'表1（船）'!AD11</f>
        <v>0</v>
      </c>
      <c r="W4" s="267" t="s">
        <v>85</v>
      </c>
      <c r="X4" s="268"/>
    </row>
    <row r="5" spans="2:24" ht="26.25" customHeight="1">
      <c r="B5" s="265" t="s">
        <v>291</v>
      </c>
      <c r="C5" s="758">
        <f>'表1（船）'!Z2</f>
        <v>0</v>
      </c>
      <c r="D5" s="758"/>
      <c r="E5" s="758"/>
      <c r="F5" s="758"/>
      <c r="G5" s="753" t="s">
        <v>292</v>
      </c>
      <c r="H5" s="754"/>
      <c r="I5" s="754"/>
      <c r="J5" s="755"/>
      <c r="K5" s="756">
        <f>'表2（船）'!L12</f>
        <v>0</v>
      </c>
      <c r="L5" s="757"/>
      <c r="M5" s="757"/>
      <c r="N5" s="266" t="s">
        <v>86</v>
      </c>
      <c r="O5" s="325">
        <f>'表2（船）'!Q12</f>
        <v>0</v>
      </c>
      <c r="P5" s="267" t="s">
        <v>93</v>
      </c>
      <c r="Q5" s="267" t="s">
        <v>87</v>
      </c>
      <c r="R5" s="757">
        <f>'表2（船）'!T12</f>
        <v>0</v>
      </c>
      <c r="S5" s="757"/>
      <c r="T5" s="757"/>
      <c r="U5" s="266" t="s">
        <v>86</v>
      </c>
      <c r="V5" s="325">
        <f>'表2（船）'!Y12</f>
        <v>0</v>
      </c>
      <c r="W5" s="267" t="s">
        <v>93</v>
      </c>
      <c r="X5" s="268"/>
    </row>
    <row r="6" spans="2:3" ht="12" customHeight="1">
      <c r="B6" s="28"/>
      <c r="C6" s="269"/>
    </row>
    <row r="7" ht="12.75" customHeight="1"/>
    <row r="8" spans="2:39" s="273" customFormat="1" ht="4.5" customHeight="1" thickBot="1">
      <c r="B8" s="55"/>
      <c r="C8" s="55"/>
      <c r="D8" s="55"/>
      <c r="E8" s="55"/>
      <c r="F8" s="55"/>
      <c r="G8" s="55"/>
      <c r="H8" s="270"/>
      <c r="I8" s="271"/>
      <c r="J8" s="271"/>
      <c r="K8" s="271"/>
      <c r="L8" s="271"/>
      <c r="M8" s="271"/>
      <c r="N8" s="271"/>
      <c r="O8" s="272"/>
      <c r="P8" s="272"/>
      <c r="Q8" s="271"/>
      <c r="R8" s="271"/>
      <c r="S8" s="271"/>
      <c r="U8" s="271"/>
      <c r="V8" s="271"/>
      <c r="W8" s="272"/>
      <c r="AC8" s="274"/>
      <c r="AD8" s="274"/>
      <c r="AE8" s="274"/>
      <c r="AF8" s="274"/>
      <c r="AG8" s="274"/>
      <c r="AH8" s="274"/>
      <c r="AI8" s="274"/>
      <c r="AJ8" s="274"/>
      <c r="AK8" s="274"/>
      <c r="AL8" s="274"/>
      <c r="AM8" s="274"/>
    </row>
    <row r="9" spans="2:24" ht="29.25" customHeight="1">
      <c r="B9" s="731" t="s">
        <v>305</v>
      </c>
      <c r="C9" s="734" t="s">
        <v>306</v>
      </c>
      <c r="D9" s="737" t="s">
        <v>293</v>
      </c>
      <c r="E9" s="740" t="s">
        <v>38</v>
      </c>
      <c r="F9" s="741"/>
      <c r="G9" s="742"/>
      <c r="H9" s="743" t="s">
        <v>302</v>
      </c>
      <c r="I9" s="740"/>
      <c r="J9" s="740"/>
      <c r="K9" s="740"/>
      <c r="L9" s="740"/>
      <c r="M9" s="741"/>
      <c r="N9" s="741"/>
      <c r="O9" s="742"/>
      <c r="P9" s="744" t="s">
        <v>308</v>
      </c>
      <c r="Q9" s="745"/>
      <c r="R9" s="745"/>
      <c r="S9" s="745"/>
      <c r="T9" s="745"/>
      <c r="U9" s="745"/>
      <c r="V9" s="745"/>
      <c r="W9" s="745"/>
      <c r="X9" s="746"/>
    </row>
    <row r="10" spans="2:24" ht="21.75" customHeight="1">
      <c r="B10" s="732"/>
      <c r="C10" s="735"/>
      <c r="D10" s="738"/>
      <c r="E10" s="288" t="s">
        <v>294</v>
      </c>
      <c r="F10" s="289" t="s">
        <v>303</v>
      </c>
      <c r="G10" s="290">
        <f>'表1（船）'!I15</f>
        <v>0</v>
      </c>
      <c r="H10" s="747" t="s">
        <v>295</v>
      </c>
      <c r="I10" s="723"/>
      <c r="J10" s="748" t="s">
        <v>303</v>
      </c>
      <c r="K10" s="748"/>
      <c r="L10" s="748"/>
      <c r="M10" s="749">
        <f>'表1（船）'!M15</f>
        <v>0</v>
      </c>
      <c r="N10" s="749"/>
      <c r="O10" s="750"/>
      <c r="P10" s="747" t="s">
        <v>295</v>
      </c>
      <c r="Q10" s="723"/>
      <c r="R10" s="723"/>
      <c r="S10" s="723" t="s">
        <v>45</v>
      </c>
      <c r="T10" s="723"/>
      <c r="U10" s="723"/>
      <c r="V10" s="723"/>
      <c r="W10" s="723"/>
      <c r="X10" s="724"/>
    </row>
    <row r="11" spans="2:24" ht="29.25" customHeight="1" thickBot="1">
      <c r="B11" s="733"/>
      <c r="C11" s="736"/>
      <c r="D11" s="739"/>
      <c r="E11" s="275" t="s">
        <v>296</v>
      </c>
      <c r="F11" s="276" t="s">
        <v>2</v>
      </c>
      <c r="G11" s="277" t="s">
        <v>13</v>
      </c>
      <c r="H11" s="725" t="s">
        <v>297</v>
      </c>
      <c r="I11" s="725"/>
      <c r="J11" s="726" t="s">
        <v>2</v>
      </c>
      <c r="K11" s="727"/>
      <c r="L11" s="727"/>
      <c r="M11" s="726" t="s">
        <v>13</v>
      </c>
      <c r="N11" s="727"/>
      <c r="O11" s="728"/>
      <c r="P11" s="726" t="s">
        <v>14</v>
      </c>
      <c r="Q11" s="727"/>
      <c r="R11" s="729"/>
      <c r="S11" s="725" t="s">
        <v>2</v>
      </c>
      <c r="T11" s="725"/>
      <c r="U11" s="725"/>
      <c r="V11" s="725" t="s">
        <v>13</v>
      </c>
      <c r="W11" s="725"/>
      <c r="X11" s="730"/>
    </row>
    <row r="12" spans="2:24" ht="29.25" customHeight="1" thickTop="1">
      <c r="B12" s="311">
        <f>IF(COUNTA('表1（船）'!B16)=0,"",'表1（船）'!B16)</f>
      </c>
      <c r="C12" s="312">
        <f>IF(COUNTA('表1（船）'!D16)=0,"",'表1（船）'!D16)</f>
      </c>
      <c r="D12" s="313">
        <f>IF(COUNTA('表1（船）'!F16)=0,"",'表1（船）'!F16)</f>
      </c>
      <c r="E12" s="278">
        <f>IF(COUNTA('表2（船）'!E17)=0,"",'表2（船）'!E17)</f>
      </c>
      <c r="F12" s="759">
        <f>IF(ISBLANK('表2（船）'!F17),"",'表2（船）'!F17)</f>
      </c>
      <c r="G12" s="279">
        <f>IF(COUNT(F12)=0,"",E12*(100-F12)/100)</f>
      </c>
      <c r="H12" s="714">
        <f>IF(COUNTA('表2（船）'!H17)=0,"",'表2（船）'!H17)</f>
      </c>
      <c r="I12" s="714">
        <f>IF(COUNTA('表2（船）'!I17)=0,"",'表2（船）'!I17)</f>
      </c>
      <c r="J12" s="763">
        <f>IF(ISBLANK('表2（船）'!I17),"",'表2（船）'!I17)</f>
      </c>
      <c r="K12" s="764">
        <f>IF('表2（船）'!K17=0,"",'表2（船）'!K17)</f>
      </c>
      <c r="L12" s="765">
        <f>IF('表2（船）'!L17=0,"",'表2（船）'!L17)</f>
      </c>
      <c r="M12" s="715">
        <f>IF(COUNT(J12)=0,"",H12*(100-J12)/100)</f>
      </c>
      <c r="N12" s="716"/>
      <c r="O12" s="717"/>
      <c r="P12" s="718">
        <f>'表2（船）'!S17</f>
      </c>
      <c r="Q12" s="719"/>
      <c r="R12" s="720"/>
      <c r="S12" s="763">
        <f>IF(ISBLANK('表2（船）'!V17),"",'表2（船）'!V17)</f>
      </c>
      <c r="T12" s="764"/>
      <c r="U12" s="765"/>
      <c r="V12" s="721">
        <f>'表2（船）'!Y17</f>
      </c>
      <c r="W12" s="721"/>
      <c r="X12" s="722"/>
    </row>
    <row r="13" spans="2:24" ht="29.25" customHeight="1">
      <c r="B13" s="314">
        <f>IF(COUNTA('表1（船）'!B17)=0,"",'表1（船）'!B17)</f>
      </c>
      <c r="C13" s="315">
        <f>IF(COUNTA('表1（船）'!D17)=0,"",'表1（船）'!D17)</f>
      </c>
      <c r="D13" s="316">
        <f>IF(COUNTA('表1（船）'!F17)=0,"",'表1（船）'!F17)</f>
      </c>
      <c r="E13" s="278">
        <f>IF(COUNTA('表2（船）'!E18)=0,"",'表2（船）'!E18)</f>
      </c>
      <c r="F13" s="760">
        <f>IF(ISBLANK('表2（船）'!F18),"",'表2（船）'!F18)</f>
      </c>
      <c r="G13" s="280">
        <f aca="true" t="shared" si="0" ref="G13:G20">IF(COUNT(F13)=0,"",E13*(100-F13)/100)</f>
      </c>
      <c r="H13" s="714">
        <f>IF(COUNTA('表2（船）'!H18)=0,"",'表2（船）'!H18)</f>
      </c>
      <c r="I13" s="714">
        <f>IF(COUNTA('表2（船）'!I18)=0,"",'表2（船）'!I18)</f>
      </c>
      <c r="J13" s="766">
        <f>IF(ISBLANK('表2（船）'!I18),"",'表2（船）'!I18)</f>
      </c>
      <c r="K13" s="767">
        <f>IF('表2（船）'!K18=0,"",'表2（船）'!K18)</f>
      </c>
      <c r="L13" s="768">
        <f>IF('表2（船）'!L18=0,"",'表2（船）'!L18)</f>
      </c>
      <c r="M13" s="695">
        <f aca="true" t="shared" si="1" ref="M13:M20">IF(COUNT(J13)=0,"",H13*(100-J13)/100)</f>
      </c>
      <c r="N13" s="696"/>
      <c r="O13" s="697"/>
      <c r="P13" s="692">
        <f>'表2（船）'!S18</f>
      </c>
      <c r="Q13" s="693"/>
      <c r="R13" s="694"/>
      <c r="S13" s="766">
        <f>IF(ISBLANK('表2（船）'!V18),"",'表2（船）'!V18)</f>
      </c>
      <c r="T13" s="767"/>
      <c r="U13" s="768"/>
      <c r="V13" s="712">
        <f>'表2（船）'!Y18</f>
      </c>
      <c r="W13" s="712"/>
      <c r="X13" s="713"/>
    </row>
    <row r="14" spans="2:24" ht="29.25" customHeight="1">
      <c r="B14" s="314">
        <f>IF(COUNTA('表1（船）'!B18)=0,"",'表1（船）'!B18)</f>
      </c>
      <c r="C14" s="315">
        <f>IF(COUNTA('表1（船）'!D18)=0,"",'表1（船）'!D18)</f>
      </c>
      <c r="D14" s="316">
        <f>IF(COUNTA('表1（船）'!F18)=0,"",'表1（船）'!F18)</f>
      </c>
      <c r="E14" s="278">
        <f>IF(COUNTA('表2（船）'!E19)=0,"",'表2（船）'!E19)</f>
      </c>
      <c r="F14" s="760">
        <f>IF(ISBLANK('表2（船）'!F19),"",'表2（船）'!F19)</f>
      </c>
      <c r="G14" s="280">
        <f t="shared" si="0"/>
      </c>
      <c r="H14" s="714">
        <f>IF(COUNTA('表2（船）'!H19)=0,"",'表2（船）'!H19)</f>
      </c>
      <c r="I14" s="714">
        <f>IF(COUNTA('表2（船）'!I19)=0,"",'表2（船）'!I19)</f>
      </c>
      <c r="J14" s="766">
        <f>IF(ISBLANK('表2（船）'!I19),"",'表2（船）'!I19)</f>
      </c>
      <c r="K14" s="767">
        <f>IF('表2（船）'!K19=0,"",'表2（船）'!K19)</f>
      </c>
      <c r="L14" s="768">
        <f>IF('表2（船）'!L19=0,"",'表2（船）'!L19)</f>
      </c>
      <c r="M14" s="695">
        <f t="shared" si="1"/>
      </c>
      <c r="N14" s="696"/>
      <c r="O14" s="697"/>
      <c r="P14" s="692">
        <f>'表2（船）'!S19</f>
      </c>
      <c r="Q14" s="693"/>
      <c r="R14" s="694"/>
      <c r="S14" s="766">
        <f>IF(ISBLANK('表2（船）'!V19),"",'表2（船）'!V19)</f>
      </c>
      <c r="T14" s="767"/>
      <c r="U14" s="768"/>
      <c r="V14" s="712">
        <f>'表2（船）'!Y19</f>
      </c>
      <c r="W14" s="712"/>
      <c r="X14" s="713"/>
    </row>
    <row r="15" spans="2:24" ht="29.25" customHeight="1">
      <c r="B15" s="314">
        <f>IF(COUNTA('表1（船）'!B19)=0,"",'表1（船）'!B19)</f>
      </c>
      <c r="C15" s="315">
        <f>IF(COUNTA('表1（船）'!D19)=0,"",'表1（船）'!D19)</f>
      </c>
      <c r="D15" s="316">
        <f>IF(COUNTA('表1（船）'!F19)=0,"",'表1（船）'!F19)</f>
      </c>
      <c r="E15" s="278">
        <f>IF(COUNTA('表2（船）'!E20)=0,"",'表2（船）'!E20)</f>
      </c>
      <c r="F15" s="760">
        <f>IF(ISBLANK('表2（船）'!F20),"",'表2（船）'!F20)</f>
      </c>
      <c r="G15" s="280">
        <f t="shared" si="0"/>
      </c>
      <c r="H15" s="714">
        <f>IF(COUNTA('表2（船）'!H20)=0,"",'表2（船）'!H20)</f>
      </c>
      <c r="I15" s="714">
        <f>IF(COUNTA('表2（船）'!I20)=0,"",'表2（船）'!I20)</f>
      </c>
      <c r="J15" s="766">
        <f>IF(ISBLANK('表2（船）'!I20),"",'表2（船）'!I20)</f>
      </c>
      <c r="K15" s="767">
        <f>IF('表2（船）'!K20=0,"",'表2（船）'!K20)</f>
      </c>
      <c r="L15" s="768">
        <f>IF('表2（船）'!L20=0,"",'表2（船）'!L20)</f>
      </c>
      <c r="M15" s="695">
        <f t="shared" si="1"/>
      </c>
      <c r="N15" s="696"/>
      <c r="O15" s="697"/>
      <c r="P15" s="692">
        <f>'表2（船）'!S20</f>
      </c>
      <c r="Q15" s="693"/>
      <c r="R15" s="694"/>
      <c r="S15" s="766">
        <f>IF(ISBLANK('表2（船）'!V20),"",'表2（船）'!V20)</f>
      </c>
      <c r="T15" s="767"/>
      <c r="U15" s="768"/>
      <c r="V15" s="712">
        <f>'表2（船）'!Y20</f>
      </c>
      <c r="W15" s="712"/>
      <c r="X15" s="713"/>
    </row>
    <row r="16" spans="2:24" ht="29.25" customHeight="1">
      <c r="B16" s="314">
        <f>IF(COUNTA('表1（船）'!B20)=0,"",'表1（船）'!B20)</f>
      </c>
      <c r="C16" s="315">
        <f>IF(COUNTA('表1（船）'!D20)=0,"",'表1（船）'!D20)</f>
      </c>
      <c r="D16" s="316">
        <f>IF(COUNTA('表1（船）'!F20)=0,"",'表1（船）'!F20)</f>
      </c>
      <c r="E16" s="278">
        <f>IF(COUNTA('表2（船）'!E21)=0,"",'表2（船）'!E21)</f>
      </c>
      <c r="F16" s="760">
        <f>IF(ISBLANK('表2（船）'!F21),"",'表2（船）'!F21)</f>
      </c>
      <c r="G16" s="280">
        <f t="shared" si="0"/>
      </c>
      <c r="H16" s="714">
        <f>IF(COUNTA('表2（船）'!H21)=0,"",'表2（船）'!H21)</f>
      </c>
      <c r="I16" s="714">
        <f>IF(COUNTA('表2（船）'!I21)=0,"",'表2（船）'!I21)</f>
      </c>
      <c r="J16" s="766">
        <f>IF(ISBLANK('表2（船）'!I21),"",'表2（船）'!I21)</f>
      </c>
      <c r="K16" s="767">
        <f>IF('表2（船）'!K21=0,"",'表2（船）'!K21)</f>
      </c>
      <c r="L16" s="768">
        <f>IF('表2（船）'!L21=0,"",'表2（船）'!L21)</f>
      </c>
      <c r="M16" s="695">
        <f t="shared" si="1"/>
      </c>
      <c r="N16" s="696"/>
      <c r="O16" s="697"/>
      <c r="P16" s="692">
        <f>'表2（船）'!S21</f>
      </c>
      <c r="Q16" s="693"/>
      <c r="R16" s="694"/>
      <c r="S16" s="766">
        <f>IF(ISBLANK('表2（船）'!V21),"",'表2（船）'!V21)</f>
      </c>
      <c r="T16" s="767"/>
      <c r="U16" s="768"/>
      <c r="V16" s="712">
        <f>'表2（船）'!Y21</f>
      </c>
      <c r="W16" s="712"/>
      <c r="X16" s="713"/>
    </row>
    <row r="17" spans="2:24" ht="29.25" customHeight="1">
      <c r="B17" s="314">
        <f>IF(COUNTA('表1（船）'!B21)=0,"",'表1（船）'!B21)</f>
      </c>
      <c r="C17" s="317">
        <f>IF(COUNTA('表1（船）'!D21)=0,"",'表1（船）'!D21)</f>
      </c>
      <c r="D17" s="318">
        <f>IF(COUNTA('表1（船）'!F21)=0,"",'表1（船）'!F21)</f>
      </c>
      <c r="E17" s="278">
        <f>IF(COUNTA('表2（船）'!E22)=0,"",'表2（船）'!E22)</f>
      </c>
      <c r="F17" s="761">
        <f>IF(ISBLANK('表2（船）'!F22),"",'表2（船）'!F22)</f>
      </c>
      <c r="G17" s="280">
        <f t="shared" si="0"/>
      </c>
      <c r="H17" s="714">
        <f>IF(COUNTA('表2（船）'!H22)=0,"",'表2（船）'!H22)</f>
      </c>
      <c r="I17" s="714">
        <f>IF(COUNTA('表2（船）'!I22)=0,"",'表2（船）'!I22)</f>
      </c>
      <c r="J17" s="766">
        <f>IF(ISBLANK('表2（船）'!I22),"",'表2（船）'!I22)</f>
      </c>
      <c r="K17" s="767">
        <f>IF('表2（船）'!K22=0,"",'表2（船）'!K22)</f>
      </c>
      <c r="L17" s="768">
        <f>IF('表2（船）'!L22=0,"",'表2（船）'!L22)</f>
      </c>
      <c r="M17" s="695">
        <f t="shared" si="1"/>
      </c>
      <c r="N17" s="696"/>
      <c r="O17" s="697"/>
      <c r="P17" s="692">
        <f>'表2（船）'!S22</f>
      </c>
      <c r="Q17" s="693"/>
      <c r="R17" s="694"/>
      <c r="S17" s="766">
        <f>IF(ISBLANK('表2（船）'!V22),"",'表2（船）'!V22)</f>
      </c>
      <c r="T17" s="767"/>
      <c r="U17" s="768"/>
      <c r="V17" s="712">
        <f>'表2（船）'!Y22</f>
      </c>
      <c r="W17" s="712"/>
      <c r="X17" s="713"/>
    </row>
    <row r="18" spans="2:24" ht="29.25" customHeight="1">
      <c r="B18" s="311">
        <f>IF(COUNTA('表1（船）'!B22)=0,"",'表1（船）'!B22)</f>
      </c>
      <c r="C18" s="317">
        <f>IF(COUNTA('表1（船）'!D22)=0,"",'表1（船）'!D22)</f>
      </c>
      <c r="D18" s="318">
        <f>IF(COUNTA('表1（船）'!F22)=0,"",'表1（船）'!F22)</f>
      </c>
      <c r="E18" s="278">
        <f>IF(COUNTA('表2（船）'!E23)=0,"",'表2（船）'!E23)</f>
      </c>
      <c r="F18" s="761">
        <f>IF(ISBLANK('表2（船）'!F23),"",'表2（船）'!F23)</f>
      </c>
      <c r="G18" s="280">
        <f t="shared" si="0"/>
      </c>
      <c r="H18" s="698">
        <f>IF(COUNTA('表2（船）'!H23)=0,"",'表2（船）'!H23)</f>
      </c>
      <c r="I18" s="699">
        <f>IF(COUNTA('表2（船）'!I23)=0,"",'表2（船）'!I23)</f>
      </c>
      <c r="J18" s="766">
        <f>IF(ISBLANK('表2（船）'!I23),"",'表2（船）'!I23)</f>
      </c>
      <c r="K18" s="767">
        <f>IF('表2（船）'!K23=0,"",'表2（船）'!K23)</f>
      </c>
      <c r="L18" s="768">
        <f>IF('表2（船）'!L23=0,"",'表2（船）'!L23)</f>
      </c>
      <c r="M18" s="695">
        <f t="shared" si="1"/>
      </c>
      <c r="N18" s="696"/>
      <c r="O18" s="697"/>
      <c r="P18" s="692">
        <f>'表2（船）'!S23</f>
      </c>
      <c r="Q18" s="693"/>
      <c r="R18" s="694"/>
      <c r="S18" s="766">
        <f>IF(ISBLANK('表2（船）'!V23),"",'表2（船）'!V23)</f>
      </c>
      <c r="T18" s="767"/>
      <c r="U18" s="768"/>
      <c r="V18" s="689">
        <f>'表2（船）'!Y23</f>
      </c>
      <c r="W18" s="690"/>
      <c r="X18" s="691"/>
    </row>
    <row r="19" spans="2:24" ht="29.25" customHeight="1">
      <c r="B19" s="319">
        <f>IF(COUNTA('表1（船）'!B23)=0,"",'表1（船）'!B23)</f>
      </c>
      <c r="C19" s="320">
        <f>IF(COUNTA('表1（船）'!D23)=0,"",'表1（船）'!D23)</f>
      </c>
      <c r="D19" s="321">
        <f>IF(COUNTA('表1（船）'!F23)=0,"",'表1（船）'!F23)</f>
      </c>
      <c r="E19" s="278">
        <f>IF(COUNTA('表2（船）'!E24)=0,"",'表2（船）'!E24)</f>
      </c>
      <c r="F19" s="760">
        <f>IF(ISBLANK('表2（船）'!F24),"",'表2（船）'!F24)</f>
      </c>
      <c r="G19" s="280">
        <f t="shared" si="0"/>
      </c>
      <c r="H19" s="714">
        <f>IF(COUNTA('表2（船）'!H24)=0,"",'表2（船）'!H24)</f>
      </c>
      <c r="I19" s="714">
        <f>IF(COUNTA('表2（船）'!I24)=0,"",'表2（船）'!I24)</f>
      </c>
      <c r="J19" s="766">
        <f>IF(ISBLANK('表2（船）'!I24),"",'表2（船）'!I24)</f>
      </c>
      <c r="K19" s="767">
        <f>IF('表2（船）'!K24=0,"",'表2（船）'!K24)</f>
      </c>
      <c r="L19" s="768">
        <f>IF('表2（船）'!L24=0,"",'表2（船）'!L24)</f>
      </c>
      <c r="M19" s="695">
        <f t="shared" si="1"/>
      </c>
      <c r="N19" s="696"/>
      <c r="O19" s="697"/>
      <c r="P19" s="692">
        <f>'表2（船）'!S24</f>
      </c>
      <c r="Q19" s="693"/>
      <c r="R19" s="694"/>
      <c r="S19" s="766">
        <f>IF(ISBLANK('表2（船）'!V24),"",'表2（船）'!V24)</f>
      </c>
      <c r="T19" s="767"/>
      <c r="U19" s="768"/>
      <c r="V19" s="712">
        <f>'表2（船）'!Y24</f>
      </c>
      <c r="W19" s="712"/>
      <c r="X19" s="713"/>
    </row>
    <row r="20" spans="2:24" ht="29.25" customHeight="1" thickBot="1">
      <c r="B20" s="322">
        <f>IF(COUNTA('表1（船）'!B24)=0,"",'表1（船）'!B24)</f>
      </c>
      <c r="C20" s="323">
        <f>IF(COUNTA('表1（船）'!D24)=0,"",'表1（船）'!D24)</f>
      </c>
      <c r="D20" s="324">
        <f>IF(COUNTA('表1（船）'!F24)=0,"",'表1（船）'!F24)</f>
      </c>
      <c r="E20" s="281">
        <f>IF(COUNTA('表2（船）'!E25)=0,"",'表2（船）'!E25)</f>
      </c>
      <c r="F20" s="762">
        <f>IF(ISBLANK('表2（船）'!F25),"",'表2（船）'!F25)</f>
      </c>
      <c r="G20" s="282">
        <f t="shared" si="0"/>
      </c>
      <c r="H20" s="711">
        <f>IF(COUNTA('表2（船）'!H25)=0,"",'表2（船）'!H25)</f>
      </c>
      <c r="I20" s="711">
        <f>IF(COUNTA('表2（船）'!I25)=0,"",'表2（船）'!I25)</f>
      </c>
      <c r="J20" s="769">
        <f>IF(ISBLANK('表2（船）'!I25),"",'表2（船）'!I25)</f>
      </c>
      <c r="K20" s="770">
        <f>IF('表2（船）'!K25=0,"",'表2（船）'!K25)</f>
      </c>
      <c r="L20" s="771">
        <f>IF('表2（船）'!L25=0,"",'表2（船）'!L25)</f>
      </c>
      <c r="M20" s="695">
        <f t="shared" si="1"/>
      </c>
      <c r="N20" s="696"/>
      <c r="O20" s="697"/>
      <c r="P20" s="692">
        <f>'表2（船）'!S25</f>
      </c>
      <c r="Q20" s="693"/>
      <c r="R20" s="694"/>
      <c r="S20" s="766">
        <f>IF(ISBLANK('表2（船）'!V25),"",'表2（船）'!V25)</f>
      </c>
      <c r="T20" s="767"/>
      <c r="U20" s="768"/>
      <c r="V20" s="712">
        <f>'表2（船）'!Y25</f>
      </c>
      <c r="W20" s="712"/>
      <c r="X20" s="713"/>
    </row>
    <row r="21" spans="2:24" ht="29.25" customHeight="1" thickBot="1">
      <c r="B21" s="283"/>
      <c r="C21" s="283"/>
      <c r="D21" s="284"/>
      <c r="E21" s="285"/>
      <c r="F21" s="286"/>
      <c r="G21" s="285"/>
      <c r="H21" s="700"/>
      <c r="I21" s="700"/>
      <c r="J21" s="701"/>
      <c r="K21" s="701"/>
      <c r="L21" s="701"/>
      <c r="M21" s="702" t="s">
        <v>298</v>
      </c>
      <c r="N21" s="703"/>
      <c r="O21" s="704"/>
      <c r="P21" s="705">
        <f>IF(COUNT(P12:R20)=0,"",SUM(P12:R20))</f>
      </c>
      <c r="Q21" s="706"/>
      <c r="R21" s="707"/>
      <c r="S21" s="708">
        <f>IF(COUNT(S12:S20)=0,"",(100-100*V21/P21))</f>
      </c>
      <c r="T21" s="708"/>
      <c r="U21" s="708"/>
      <c r="V21" s="709">
        <f>IF(COUNT(V12:X20)=0,"",SUM(V12:X20))</f>
      </c>
      <c r="W21" s="709"/>
      <c r="X21" s="710"/>
    </row>
    <row r="22" ht="12.75" customHeight="1"/>
    <row r="23" spans="2:18" ht="13.5" customHeight="1">
      <c r="B23" s="508"/>
      <c r="C23" s="508"/>
      <c r="D23" s="508"/>
      <c r="E23" s="508"/>
      <c r="F23" s="508"/>
      <c r="G23" s="508"/>
      <c r="H23" s="508"/>
      <c r="I23" s="508"/>
      <c r="J23" s="508"/>
      <c r="K23" s="508"/>
      <c r="L23" s="508"/>
      <c r="M23" s="508"/>
      <c r="N23" s="508"/>
      <c r="O23" s="508"/>
      <c r="P23" s="508"/>
      <c r="Q23" s="45"/>
      <c r="R23" s="45"/>
    </row>
  </sheetData>
  <sheetProtection/>
  <protectedRanges>
    <protectedRange sqref="P4:Q5" name="範囲1_2"/>
  </protectedRanges>
  <mergeCells count="88">
    <mergeCell ref="C2:O2"/>
    <mergeCell ref="C4:F4"/>
    <mergeCell ref="G4:J4"/>
    <mergeCell ref="K4:M4"/>
    <mergeCell ref="R4:T4"/>
    <mergeCell ref="C5:F5"/>
    <mergeCell ref="G5:J5"/>
    <mergeCell ref="K5:M5"/>
    <mergeCell ref="R5:T5"/>
    <mergeCell ref="B9:B11"/>
    <mergeCell ref="C9:C11"/>
    <mergeCell ref="D9:D11"/>
    <mergeCell ref="E9:G9"/>
    <mergeCell ref="H9:O9"/>
    <mergeCell ref="P9:X9"/>
    <mergeCell ref="H10:I10"/>
    <mergeCell ref="J10:L10"/>
    <mergeCell ref="M10:O10"/>
    <mergeCell ref="P10:R10"/>
    <mergeCell ref="S10:U10"/>
    <mergeCell ref="V10:X10"/>
    <mergeCell ref="H11:I11"/>
    <mergeCell ref="J11:L11"/>
    <mergeCell ref="M11:O11"/>
    <mergeCell ref="P11:R11"/>
    <mergeCell ref="S11:U11"/>
    <mergeCell ref="V11:X11"/>
    <mergeCell ref="H12:I12"/>
    <mergeCell ref="J12:L12"/>
    <mergeCell ref="M12:O12"/>
    <mergeCell ref="P12:R12"/>
    <mergeCell ref="S12:U12"/>
    <mergeCell ref="V12:X12"/>
    <mergeCell ref="H13:I13"/>
    <mergeCell ref="J13:L13"/>
    <mergeCell ref="M13:O13"/>
    <mergeCell ref="P13:R13"/>
    <mergeCell ref="S13:U13"/>
    <mergeCell ref="V13:X13"/>
    <mergeCell ref="H14:I14"/>
    <mergeCell ref="J14:L14"/>
    <mergeCell ref="M14:O14"/>
    <mergeCell ref="P14:R14"/>
    <mergeCell ref="S14:U14"/>
    <mergeCell ref="V14:X14"/>
    <mergeCell ref="H15:I15"/>
    <mergeCell ref="J15:L15"/>
    <mergeCell ref="M15:O15"/>
    <mergeCell ref="P15:R15"/>
    <mergeCell ref="S15:U15"/>
    <mergeCell ref="V15:X15"/>
    <mergeCell ref="H16:I16"/>
    <mergeCell ref="J16:L16"/>
    <mergeCell ref="M16:O16"/>
    <mergeCell ref="P16:R16"/>
    <mergeCell ref="S16:U16"/>
    <mergeCell ref="V16:X16"/>
    <mergeCell ref="H17:I17"/>
    <mergeCell ref="J17:L17"/>
    <mergeCell ref="M17:O17"/>
    <mergeCell ref="P17:R17"/>
    <mergeCell ref="S17:U17"/>
    <mergeCell ref="V17:X17"/>
    <mergeCell ref="H19:I19"/>
    <mergeCell ref="J19:L19"/>
    <mergeCell ref="M19:O19"/>
    <mergeCell ref="P19:R19"/>
    <mergeCell ref="S19:U19"/>
    <mergeCell ref="V19:X19"/>
    <mergeCell ref="V21:X21"/>
    <mergeCell ref="H20:I20"/>
    <mergeCell ref="J20:L20"/>
    <mergeCell ref="M20:O20"/>
    <mergeCell ref="P20:R20"/>
    <mergeCell ref="S20:U20"/>
    <mergeCell ref="V20:X20"/>
    <mergeCell ref="B23:P23"/>
    <mergeCell ref="H21:I21"/>
    <mergeCell ref="J21:L21"/>
    <mergeCell ref="M21:O21"/>
    <mergeCell ref="P21:R21"/>
    <mergeCell ref="S21:U21"/>
    <mergeCell ref="V18:X18"/>
    <mergeCell ref="S18:U18"/>
    <mergeCell ref="P18:R18"/>
    <mergeCell ref="M18:O18"/>
    <mergeCell ref="J18:L18"/>
    <mergeCell ref="H18:I18"/>
  </mergeCells>
  <printOptions/>
  <pageMargins left="0.5905511811023623" right="0.1968503937007874" top="0.5118110236220472" bottom="0.5118110236220472" header="0.31496062992125984" footer="0.2755905511811024"/>
  <pageSetup fitToHeight="1" fitToWidth="1" horizontalDpi="600" verticalDpi="600" orientation="landscape" paperSize="9" r:id="rId2"/>
  <headerFooter scaleWithDoc="0" alignWithMargins="0">
    <oddFooter>&amp;L&amp;9 2024.03.01&amp;C-10-</oddFooter>
    <firstFooter>&amp;L&amp;9 2013.10</first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A7" sqref="A7"/>
    </sheetView>
  </sheetViews>
  <sheetFormatPr defaultColWidth="9.00390625" defaultRowHeight="13.5"/>
  <cols>
    <col min="1" max="4" width="3.625" style="93" customWidth="1"/>
    <col min="5" max="5" width="80.625" style="93" customWidth="1"/>
    <col min="6" max="6" width="7.75390625" style="93" customWidth="1"/>
    <col min="7" max="16384" width="9.00390625" style="93" customWidth="1"/>
  </cols>
  <sheetData>
    <row r="1" spans="1:5" s="1" customFormat="1" ht="33" customHeight="1">
      <c r="A1" s="344" t="s">
        <v>248</v>
      </c>
      <c r="B1" s="345"/>
      <c r="C1" s="345"/>
      <c r="D1" s="345"/>
      <c r="E1" s="345"/>
    </row>
    <row r="2" spans="1:5" s="52" customFormat="1" ht="23.25" customHeight="1">
      <c r="A2" s="48" t="s">
        <v>249</v>
      </c>
      <c r="B2" s="49"/>
      <c r="C2" s="50"/>
      <c r="D2" s="50"/>
      <c r="E2" s="51"/>
    </row>
    <row r="3" spans="1:7" s="52" customFormat="1" ht="19.5" customHeight="1">
      <c r="A3" s="48" t="s">
        <v>250</v>
      </c>
      <c r="B3" s="49"/>
      <c r="C3" s="49"/>
      <c r="D3" s="49"/>
      <c r="E3" s="50"/>
      <c r="F3" s="51"/>
      <c r="G3" s="50"/>
    </row>
    <row r="4" spans="1:5" ht="33" customHeight="1">
      <c r="A4" s="53" t="s">
        <v>238</v>
      </c>
      <c r="B4" s="9"/>
      <c r="C4" s="9"/>
      <c r="D4" s="9"/>
      <c r="E4" s="10"/>
    </row>
    <row r="5" spans="1:6" s="122" customFormat="1" ht="22.5" customHeight="1">
      <c r="A5" s="117" t="s">
        <v>123</v>
      </c>
      <c r="B5" s="118" t="s">
        <v>124</v>
      </c>
      <c r="C5" s="119" t="s">
        <v>184</v>
      </c>
      <c r="D5" s="120" t="s">
        <v>125</v>
      </c>
      <c r="E5" s="121" t="s">
        <v>185</v>
      </c>
      <c r="F5" s="240" t="s">
        <v>224</v>
      </c>
    </row>
    <row r="6" spans="1:6" ht="24" customHeight="1">
      <c r="A6" s="346" t="s">
        <v>60</v>
      </c>
      <c r="B6" s="347"/>
      <c r="C6" s="347"/>
      <c r="D6" s="347"/>
      <c r="E6" s="347"/>
      <c r="F6" s="199"/>
    </row>
    <row r="7" spans="1:6" ht="33" customHeight="1">
      <c r="A7" s="123"/>
      <c r="B7" s="124"/>
      <c r="C7" s="125" t="s">
        <v>186</v>
      </c>
      <c r="D7" s="126" t="s">
        <v>10</v>
      </c>
      <c r="E7" s="127" t="s">
        <v>207</v>
      </c>
      <c r="F7" s="128"/>
    </row>
    <row r="8" spans="1:6" ht="21.75" customHeight="1">
      <c r="A8" s="123"/>
      <c r="B8" s="124"/>
      <c r="C8" s="125" t="s">
        <v>186</v>
      </c>
      <c r="D8" s="129" t="s">
        <v>11</v>
      </c>
      <c r="E8" s="127" t="s">
        <v>187</v>
      </c>
      <c r="F8" s="200"/>
    </row>
    <row r="9" spans="1:6" ht="21.75" customHeight="1">
      <c r="A9" s="123"/>
      <c r="B9" s="124"/>
      <c r="C9" s="125" t="s">
        <v>186</v>
      </c>
      <c r="D9" s="129" t="s">
        <v>12</v>
      </c>
      <c r="E9" s="127" t="s">
        <v>188</v>
      </c>
      <c r="F9" s="200"/>
    </row>
    <row r="10" spans="1:6" ht="24" customHeight="1">
      <c r="A10" s="348" t="s">
        <v>64</v>
      </c>
      <c r="B10" s="349"/>
      <c r="C10" s="349"/>
      <c r="D10" s="349"/>
      <c r="E10" s="349"/>
      <c r="F10" s="200"/>
    </row>
    <row r="11" spans="1:6" ht="47.25" customHeight="1">
      <c r="A11" s="130"/>
      <c r="B11" s="131"/>
      <c r="C11" s="132" t="s">
        <v>186</v>
      </c>
      <c r="D11" s="133" t="s">
        <v>10</v>
      </c>
      <c r="E11" s="134" t="s">
        <v>251</v>
      </c>
      <c r="F11" s="200"/>
    </row>
    <row r="12" spans="1:6" ht="24" customHeight="1">
      <c r="A12" s="342" t="s">
        <v>61</v>
      </c>
      <c r="B12" s="343"/>
      <c r="C12" s="343"/>
      <c r="D12" s="343"/>
      <c r="E12" s="343"/>
      <c r="F12" s="200"/>
    </row>
    <row r="13" spans="1:6" ht="33" customHeight="1">
      <c r="A13" s="123"/>
      <c r="B13" s="124"/>
      <c r="C13" s="125" t="s">
        <v>186</v>
      </c>
      <c r="D13" s="126" t="s">
        <v>10</v>
      </c>
      <c r="E13" s="127" t="s">
        <v>208</v>
      </c>
      <c r="F13" s="200"/>
    </row>
    <row r="14" spans="1:6" ht="21.75" customHeight="1">
      <c r="A14" s="123"/>
      <c r="B14" s="124"/>
      <c r="C14" s="125" t="s">
        <v>186</v>
      </c>
      <c r="D14" s="135" t="s">
        <v>11</v>
      </c>
      <c r="E14" s="127" t="s">
        <v>189</v>
      </c>
      <c r="F14" s="200"/>
    </row>
    <row r="15" spans="1:6" ht="21.75" customHeight="1">
      <c r="A15" s="123"/>
      <c r="B15" s="124"/>
      <c r="C15" s="125" t="s">
        <v>186</v>
      </c>
      <c r="D15" s="129" t="s">
        <v>12</v>
      </c>
      <c r="E15" s="127" t="s">
        <v>190</v>
      </c>
      <c r="F15" s="200"/>
    </row>
    <row r="16" spans="1:6" ht="24" customHeight="1">
      <c r="A16" s="342" t="s">
        <v>62</v>
      </c>
      <c r="B16" s="343"/>
      <c r="C16" s="343"/>
      <c r="D16" s="343"/>
      <c r="E16" s="343"/>
      <c r="F16" s="200"/>
    </row>
    <row r="17" spans="1:6" ht="21.75" customHeight="1">
      <c r="A17" s="123"/>
      <c r="B17" s="124"/>
      <c r="C17" s="125" t="s">
        <v>186</v>
      </c>
      <c r="D17" s="126" t="s">
        <v>10</v>
      </c>
      <c r="E17" s="127" t="s">
        <v>191</v>
      </c>
      <c r="F17" s="200"/>
    </row>
    <row r="18" spans="1:6" ht="33" customHeight="1">
      <c r="A18" s="136"/>
      <c r="B18" s="137"/>
      <c r="C18" s="138" t="s">
        <v>186</v>
      </c>
      <c r="D18" s="139" t="s">
        <v>11</v>
      </c>
      <c r="E18" s="140" t="s">
        <v>209</v>
      </c>
      <c r="F18" s="201"/>
    </row>
    <row r="19" spans="1:5" ht="30" customHeight="1">
      <c r="A19" s="53" t="s">
        <v>40</v>
      </c>
      <c r="B19" s="11"/>
      <c r="C19" s="9"/>
      <c r="D19" s="9"/>
      <c r="E19" s="10"/>
    </row>
    <row r="20" spans="1:6" s="122" customFormat="1" ht="22.5" customHeight="1">
      <c r="A20" s="117" t="s">
        <v>123</v>
      </c>
      <c r="B20" s="118" t="s">
        <v>124</v>
      </c>
      <c r="C20" s="119" t="s">
        <v>184</v>
      </c>
      <c r="D20" s="120" t="s">
        <v>125</v>
      </c>
      <c r="E20" s="121" t="s">
        <v>185</v>
      </c>
      <c r="F20" s="240" t="s">
        <v>224</v>
      </c>
    </row>
    <row r="21" spans="1:6" s="56" customFormat="1" ht="24" customHeight="1">
      <c r="A21" s="346" t="s">
        <v>102</v>
      </c>
      <c r="B21" s="347"/>
      <c r="C21" s="347"/>
      <c r="D21" s="347"/>
      <c r="E21" s="347"/>
      <c r="F21" s="181"/>
    </row>
    <row r="22" spans="1:6" ht="21.75" customHeight="1">
      <c r="A22" s="123"/>
      <c r="B22" s="124"/>
      <c r="C22" s="125" t="s">
        <v>186</v>
      </c>
      <c r="D22" s="126" t="s">
        <v>10</v>
      </c>
      <c r="E22" s="127" t="s">
        <v>192</v>
      </c>
      <c r="F22" s="241" t="s">
        <v>230</v>
      </c>
    </row>
    <row r="23" spans="1:6" ht="21.75" customHeight="1">
      <c r="A23" s="123"/>
      <c r="B23" s="124"/>
      <c r="C23" s="125" t="s">
        <v>186</v>
      </c>
      <c r="D23" s="126" t="s">
        <v>11</v>
      </c>
      <c r="E23" s="127" t="s">
        <v>193</v>
      </c>
      <c r="F23" s="241" t="s">
        <v>225</v>
      </c>
    </row>
    <row r="24" spans="1:6" ht="33" customHeight="1">
      <c r="A24" s="123"/>
      <c r="B24" s="124"/>
      <c r="C24" s="125" t="s">
        <v>186</v>
      </c>
      <c r="D24" s="129" t="s">
        <v>11</v>
      </c>
      <c r="E24" s="127" t="s">
        <v>210</v>
      </c>
      <c r="F24" s="162"/>
    </row>
    <row r="25" spans="1:6" ht="33" customHeight="1">
      <c r="A25" s="123"/>
      <c r="B25" s="124"/>
      <c r="C25" s="125" t="s">
        <v>186</v>
      </c>
      <c r="D25" s="129" t="s">
        <v>12</v>
      </c>
      <c r="E25" s="127" t="s">
        <v>211</v>
      </c>
      <c r="F25" s="162"/>
    </row>
    <row r="26" spans="1:6" ht="24" customHeight="1">
      <c r="A26" s="342" t="s">
        <v>103</v>
      </c>
      <c r="B26" s="343"/>
      <c r="C26" s="343"/>
      <c r="D26" s="343"/>
      <c r="E26" s="343"/>
      <c r="F26" s="162"/>
    </row>
    <row r="27" spans="1:6" ht="21.75" customHeight="1">
      <c r="A27" s="123"/>
      <c r="B27" s="124"/>
      <c r="C27" s="125" t="s">
        <v>186</v>
      </c>
      <c r="D27" s="126" t="s">
        <v>10</v>
      </c>
      <c r="E27" s="127" t="s">
        <v>194</v>
      </c>
      <c r="F27" s="162"/>
    </row>
    <row r="28" spans="1:6" ht="33" customHeight="1">
      <c r="A28" s="123"/>
      <c r="B28" s="124"/>
      <c r="C28" s="125" t="s">
        <v>186</v>
      </c>
      <c r="D28" s="126" t="s">
        <v>10</v>
      </c>
      <c r="E28" s="127" t="s">
        <v>212</v>
      </c>
      <c r="F28" s="241" t="s">
        <v>226</v>
      </c>
    </row>
    <row r="29" spans="1:6" ht="33" customHeight="1">
      <c r="A29" s="136"/>
      <c r="B29" s="137"/>
      <c r="C29" s="138" t="s">
        <v>186</v>
      </c>
      <c r="D29" s="139" t="s">
        <v>12</v>
      </c>
      <c r="E29" s="140" t="s">
        <v>213</v>
      </c>
      <c r="F29" s="163"/>
    </row>
  </sheetData>
  <sheetProtection/>
  <mergeCells count="7">
    <mergeCell ref="A26:E26"/>
    <mergeCell ref="A1:E1"/>
    <mergeCell ref="A6:E6"/>
    <mergeCell ref="A10:E10"/>
    <mergeCell ref="A12:E12"/>
    <mergeCell ref="A16:E16"/>
    <mergeCell ref="A21:E21"/>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4"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A4" sqref="A4"/>
    </sheetView>
  </sheetViews>
  <sheetFormatPr defaultColWidth="9.00390625" defaultRowHeight="13.5"/>
  <cols>
    <col min="1" max="4" width="3.625" style="6" customWidth="1"/>
    <col min="5" max="5" width="80.625" style="6" customWidth="1"/>
    <col min="6" max="6" width="5.25390625" style="6" customWidth="1"/>
    <col min="7" max="16384" width="9.00390625" style="6" customWidth="1"/>
  </cols>
  <sheetData>
    <row r="1" spans="1:5" ht="24" customHeight="1">
      <c r="A1" s="53" t="s">
        <v>252</v>
      </c>
      <c r="B1" s="11"/>
      <c r="C1" s="9"/>
      <c r="D1" s="9"/>
      <c r="E1" s="10"/>
    </row>
    <row r="2" spans="1:6" s="122" customFormat="1" ht="22.5" customHeight="1">
      <c r="A2" s="117" t="s">
        <v>123</v>
      </c>
      <c r="B2" s="118" t="s">
        <v>124</v>
      </c>
      <c r="C2" s="119" t="s">
        <v>184</v>
      </c>
      <c r="D2" s="120" t="s">
        <v>125</v>
      </c>
      <c r="E2" s="121" t="s">
        <v>185</v>
      </c>
      <c r="F2" s="240" t="s">
        <v>224</v>
      </c>
    </row>
    <row r="3" spans="1:6" ht="24" customHeight="1">
      <c r="A3" s="350" t="s">
        <v>104</v>
      </c>
      <c r="B3" s="351"/>
      <c r="C3" s="351"/>
      <c r="D3" s="351"/>
      <c r="E3" s="352"/>
      <c r="F3" s="202"/>
    </row>
    <row r="4" spans="1:6" ht="33" customHeight="1">
      <c r="A4" s="123"/>
      <c r="B4" s="124"/>
      <c r="C4" s="125" t="s">
        <v>186</v>
      </c>
      <c r="D4" s="126" t="s">
        <v>10</v>
      </c>
      <c r="E4" s="127" t="s">
        <v>214</v>
      </c>
      <c r="F4" s="203"/>
    </row>
    <row r="5" spans="1:6" ht="21.75" customHeight="1">
      <c r="A5" s="123"/>
      <c r="B5" s="124"/>
      <c r="C5" s="125" t="s">
        <v>186</v>
      </c>
      <c r="D5" s="126" t="s">
        <v>105</v>
      </c>
      <c r="E5" s="127" t="s">
        <v>195</v>
      </c>
      <c r="F5" s="203"/>
    </row>
    <row r="6" spans="1:6" ht="24" customHeight="1">
      <c r="A6" s="353" t="s">
        <v>106</v>
      </c>
      <c r="B6" s="354"/>
      <c r="C6" s="354"/>
      <c r="D6" s="354"/>
      <c r="E6" s="355"/>
      <c r="F6" s="203"/>
    </row>
    <row r="7" spans="1:6" ht="21.75" customHeight="1">
      <c r="A7" s="123"/>
      <c r="B7" s="124"/>
      <c r="C7" s="125" t="s">
        <v>186</v>
      </c>
      <c r="D7" s="126" t="s">
        <v>10</v>
      </c>
      <c r="E7" s="127" t="s">
        <v>196</v>
      </c>
      <c r="F7" s="203"/>
    </row>
    <row r="8" spans="1:6" ht="21.75" customHeight="1">
      <c r="A8" s="123"/>
      <c r="B8" s="124"/>
      <c r="C8" s="125" t="s">
        <v>186</v>
      </c>
      <c r="D8" s="129" t="s">
        <v>11</v>
      </c>
      <c r="E8" s="127" t="s">
        <v>197</v>
      </c>
      <c r="F8" s="203"/>
    </row>
    <row r="9" spans="1:6" ht="33" customHeight="1">
      <c r="A9" s="136"/>
      <c r="B9" s="137"/>
      <c r="C9" s="194" t="s">
        <v>186</v>
      </c>
      <c r="D9" s="139" t="s">
        <v>11</v>
      </c>
      <c r="E9" s="140" t="s">
        <v>239</v>
      </c>
      <c r="F9" s="204"/>
    </row>
    <row r="10" spans="1:5" s="205" customFormat="1" ht="25.5" customHeight="1">
      <c r="A10" s="102" t="s">
        <v>107</v>
      </c>
      <c r="B10" s="103"/>
      <c r="C10" s="103"/>
      <c r="D10" s="103"/>
      <c r="E10" s="104"/>
    </row>
    <row r="11" spans="1:6" s="122" customFormat="1" ht="22.5" customHeight="1">
      <c r="A11" s="117" t="s">
        <v>123</v>
      </c>
      <c r="B11" s="118" t="s">
        <v>124</v>
      </c>
      <c r="C11" s="119" t="s">
        <v>184</v>
      </c>
      <c r="D11" s="120" t="s">
        <v>125</v>
      </c>
      <c r="E11" s="121" t="s">
        <v>185</v>
      </c>
      <c r="F11" s="240" t="s">
        <v>224</v>
      </c>
    </row>
    <row r="12" spans="1:6" ht="24" customHeight="1">
      <c r="A12" s="356" t="s">
        <v>108</v>
      </c>
      <c r="B12" s="357"/>
      <c r="C12" s="357"/>
      <c r="D12" s="357"/>
      <c r="E12" s="357"/>
      <c r="F12" s="202"/>
    </row>
    <row r="13" spans="1:6" ht="33" customHeight="1">
      <c r="A13" s="130"/>
      <c r="B13" s="131"/>
      <c r="C13" s="132" t="s">
        <v>186</v>
      </c>
      <c r="D13" s="133" t="s">
        <v>10</v>
      </c>
      <c r="E13" s="134" t="s">
        <v>215</v>
      </c>
      <c r="F13" s="203"/>
    </row>
    <row r="14" spans="1:6" ht="21.75" customHeight="1">
      <c r="A14" s="130"/>
      <c r="B14" s="131"/>
      <c r="C14" s="132" t="s">
        <v>186</v>
      </c>
      <c r="D14" s="133" t="s">
        <v>105</v>
      </c>
      <c r="E14" s="134" t="s">
        <v>199</v>
      </c>
      <c r="F14" s="203"/>
    </row>
    <row r="15" spans="1:6" ht="33" customHeight="1">
      <c r="A15" s="130"/>
      <c r="B15" s="131"/>
      <c r="C15" s="132" t="s">
        <v>186</v>
      </c>
      <c r="D15" s="141" t="s">
        <v>11</v>
      </c>
      <c r="E15" s="134" t="s">
        <v>216</v>
      </c>
      <c r="F15" s="203"/>
    </row>
    <row r="16" spans="1:6" ht="33" customHeight="1">
      <c r="A16" s="130"/>
      <c r="B16" s="131"/>
      <c r="C16" s="132" t="s">
        <v>186</v>
      </c>
      <c r="D16" s="142" t="s">
        <v>12</v>
      </c>
      <c r="E16" s="134" t="s">
        <v>217</v>
      </c>
      <c r="F16" s="203"/>
    </row>
    <row r="17" spans="1:6" ht="36" customHeight="1">
      <c r="A17" s="348" t="s">
        <v>198</v>
      </c>
      <c r="B17" s="349"/>
      <c r="C17" s="349"/>
      <c r="D17" s="349"/>
      <c r="E17" s="349"/>
      <c r="F17" s="203"/>
    </row>
    <row r="18" spans="1:6" ht="30.75" customHeight="1">
      <c r="A18" s="143"/>
      <c r="B18" s="144"/>
      <c r="C18" s="132"/>
      <c r="D18" s="133" t="s">
        <v>105</v>
      </c>
      <c r="E18" s="134" t="s">
        <v>241</v>
      </c>
      <c r="F18" s="203"/>
    </row>
    <row r="19" spans="1:6" ht="19.5" customHeight="1">
      <c r="A19" s="143"/>
      <c r="B19" s="144"/>
      <c r="C19" s="145"/>
      <c r="D19" s="146"/>
      <c r="E19" s="147" t="s">
        <v>253</v>
      </c>
      <c r="F19" s="203"/>
    </row>
    <row r="20" spans="1:6" ht="21.75" customHeight="1">
      <c r="A20" s="143"/>
      <c r="B20" s="144"/>
      <c r="C20" s="145"/>
      <c r="D20" s="148"/>
      <c r="E20" s="134" t="s">
        <v>17</v>
      </c>
      <c r="F20" s="203"/>
    </row>
    <row r="21" spans="1:6" ht="21.75" customHeight="1">
      <c r="A21" s="143"/>
      <c r="B21" s="144"/>
      <c r="C21" s="145"/>
      <c r="D21" s="148"/>
      <c r="E21" s="134" t="s">
        <v>34</v>
      </c>
      <c r="F21" s="203"/>
    </row>
    <row r="22" spans="1:6" ht="33" customHeight="1">
      <c r="A22" s="143"/>
      <c r="B22" s="144"/>
      <c r="C22" s="145"/>
      <c r="D22" s="148"/>
      <c r="E22" s="149" t="s">
        <v>218</v>
      </c>
      <c r="F22" s="203"/>
    </row>
    <row r="23" spans="1:6" ht="21.75" customHeight="1">
      <c r="A23" s="143"/>
      <c r="B23" s="144"/>
      <c r="C23" s="145"/>
      <c r="D23" s="148"/>
      <c r="E23" s="134" t="s">
        <v>109</v>
      </c>
      <c r="F23" s="203"/>
    </row>
    <row r="24" spans="1:6" ht="33" customHeight="1">
      <c r="A24" s="143"/>
      <c r="B24" s="144"/>
      <c r="C24" s="132"/>
      <c r="D24" s="133"/>
      <c r="E24" s="134" t="s">
        <v>254</v>
      </c>
      <c r="F24" s="203"/>
    </row>
    <row r="25" spans="1:6" ht="21" customHeight="1">
      <c r="A25" s="143"/>
      <c r="B25" s="144"/>
      <c r="C25" s="145"/>
      <c r="D25" s="148"/>
      <c r="E25" s="134" t="s">
        <v>110</v>
      </c>
      <c r="F25" s="203"/>
    </row>
    <row r="26" spans="1:6" ht="21" customHeight="1">
      <c r="A26" s="143"/>
      <c r="B26" s="144"/>
      <c r="C26" s="145"/>
      <c r="D26" s="148"/>
      <c r="E26" s="134" t="s">
        <v>111</v>
      </c>
      <c r="F26" s="203"/>
    </row>
    <row r="27" spans="1:6" ht="19.5" customHeight="1">
      <c r="A27" s="143"/>
      <c r="B27" s="144"/>
      <c r="C27" s="145"/>
      <c r="D27" s="146"/>
      <c r="E27" s="147" t="s">
        <v>112</v>
      </c>
      <c r="F27" s="203"/>
    </row>
    <row r="28" spans="1:6" ht="21.75" customHeight="1">
      <c r="A28" s="143"/>
      <c r="B28" s="144"/>
      <c r="C28" s="145"/>
      <c r="D28" s="148"/>
      <c r="E28" s="134" t="s">
        <v>17</v>
      </c>
      <c r="F28" s="203"/>
    </row>
    <row r="29" spans="1:6" ht="21.75" customHeight="1">
      <c r="A29" s="143"/>
      <c r="B29" s="144"/>
      <c r="C29" s="145"/>
      <c r="D29" s="148"/>
      <c r="E29" s="134" t="s">
        <v>34</v>
      </c>
      <c r="F29" s="203"/>
    </row>
    <row r="30" spans="1:6" ht="21.75" customHeight="1">
      <c r="A30" s="143"/>
      <c r="B30" s="144"/>
      <c r="C30" s="145"/>
      <c r="D30" s="148"/>
      <c r="E30" s="134" t="s">
        <v>113</v>
      </c>
      <c r="F30" s="203"/>
    </row>
    <row r="31" spans="1:6" ht="21.75" customHeight="1">
      <c r="A31" s="143"/>
      <c r="B31" s="144"/>
      <c r="C31" s="145"/>
      <c r="D31" s="148"/>
      <c r="E31" s="134" t="s">
        <v>114</v>
      </c>
      <c r="F31" s="203"/>
    </row>
    <row r="32" spans="1:6" ht="21.75" customHeight="1">
      <c r="A32" s="143"/>
      <c r="B32" s="144"/>
      <c r="C32" s="145"/>
      <c r="D32" s="148"/>
      <c r="E32" s="134" t="s">
        <v>115</v>
      </c>
      <c r="F32" s="203"/>
    </row>
    <row r="33" spans="1:6" ht="21.75" customHeight="1">
      <c r="A33" s="143"/>
      <c r="B33" s="144"/>
      <c r="C33" s="145"/>
      <c r="D33" s="148"/>
      <c r="E33" s="134" t="s">
        <v>116</v>
      </c>
      <c r="F33" s="203"/>
    </row>
    <row r="34" spans="1:6" ht="21.75" customHeight="1">
      <c r="A34" s="143"/>
      <c r="B34" s="144"/>
      <c r="C34" s="145"/>
      <c r="D34" s="148"/>
      <c r="E34" s="134" t="s">
        <v>117</v>
      </c>
      <c r="F34" s="203"/>
    </row>
    <row r="35" spans="1:6" ht="21.75" customHeight="1">
      <c r="A35" s="150"/>
      <c r="B35" s="151"/>
      <c r="C35" s="152"/>
      <c r="D35" s="153"/>
      <c r="E35" s="154" t="s">
        <v>111</v>
      </c>
      <c r="F35" s="204"/>
    </row>
    <row r="36" spans="1:5" ht="17.25" customHeight="1">
      <c r="A36" s="101"/>
      <c r="B36" s="101"/>
      <c r="C36" s="106"/>
      <c r="D36" s="106"/>
      <c r="E36" s="105"/>
    </row>
    <row r="37" spans="1:5" ht="17.25" customHeight="1">
      <c r="A37" s="101"/>
      <c r="B37" s="101"/>
      <c r="C37" s="106"/>
      <c r="D37" s="106"/>
      <c r="E37" s="105"/>
    </row>
    <row r="38" spans="1:5" ht="17.25" customHeight="1">
      <c r="A38" s="101"/>
      <c r="B38" s="101"/>
      <c r="C38" s="106"/>
      <c r="D38" s="106"/>
      <c r="E38" s="105"/>
    </row>
  </sheetData>
  <sheetProtection/>
  <mergeCells count="4">
    <mergeCell ref="A3:E3"/>
    <mergeCell ref="A6:E6"/>
    <mergeCell ref="A12:E12"/>
    <mergeCell ref="A17:E1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6"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A4" sqref="A4"/>
    </sheetView>
  </sheetViews>
  <sheetFormatPr defaultColWidth="9.00390625" defaultRowHeight="13.5"/>
  <cols>
    <col min="1" max="4" width="3.625" style="6" customWidth="1"/>
    <col min="5" max="5" width="80.625" style="6" customWidth="1"/>
    <col min="6" max="6" width="7.75390625" style="6" customWidth="1"/>
    <col min="7" max="16384" width="9.00390625" style="6" customWidth="1"/>
  </cols>
  <sheetData>
    <row r="1" spans="1:5" ht="27" customHeight="1">
      <c r="A1" s="102" t="s">
        <v>255</v>
      </c>
      <c r="B1" s="107"/>
      <c r="C1" s="107"/>
      <c r="D1" s="107"/>
      <c r="E1" s="104"/>
    </row>
    <row r="2" spans="1:6" s="122" customFormat="1" ht="22.5" customHeight="1">
      <c r="A2" s="117" t="s">
        <v>123</v>
      </c>
      <c r="B2" s="118" t="s">
        <v>124</v>
      </c>
      <c r="C2" s="119" t="s">
        <v>184</v>
      </c>
      <c r="D2" s="120" t="s">
        <v>125</v>
      </c>
      <c r="E2" s="121" t="s">
        <v>185</v>
      </c>
      <c r="F2" s="240" t="s">
        <v>224</v>
      </c>
    </row>
    <row r="3" spans="1:6" ht="25.5" customHeight="1">
      <c r="A3" s="358" t="s">
        <v>63</v>
      </c>
      <c r="B3" s="359"/>
      <c r="C3" s="359"/>
      <c r="D3" s="359"/>
      <c r="E3" s="360"/>
      <c r="F3" s="161"/>
    </row>
    <row r="4" spans="1:6" ht="48" customHeight="1">
      <c r="A4" s="130"/>
      <c r="B4" s="131"/>
      <c r="C4" s="132" t="s">
        <v>186</v>
      </c>
      <c r="D4" s="133" t="s">
        <v>10</v>
      </c>
      <c r="E4" s="149" t="s">
        <v>219</v>
      </c>
      <c r="F4" s="162"/>
    </row>
    <row r="5" spans="1:6" ht="25.5" customHeight="1">
      <c r="A5" s="361" t="s">
        <v>118</v>
      </c>
      <c r="B5" s="362"/>
      <c r="C5" s="362"/>
      <c r="D5" s="362"/>
      <c r="E5" s="363"/>
      <c r="F5" s="162"/>
    </row>
    <row r="6" spans="1:6" ht="33" customHeight="1">
      <c r="A6" s="130"/>
      <c r="B6" s="131"/>
      <c r="C6" s="132" t="s">
        <v>186</v>
      </c>
      <c r="D6" s="133" t="s">
        <v>10</v>
      </c>
      <c r="E6" s="134" t="s">
        <v>256</v>
      </c>
      <c r="F6" s="162"/>
    </row>
    <row r="7" spans="1:6" ht="17.25">
      <c r="A7" s="130"/>
      <c r="B7" s="131"/>
      <c r="C7" s="155"/>
      <c r="D7" s="156"/>
      <c r="E7" s="134" t="s">
        <v>119</v>
      </c>
      <c r="F7" s="162"/>
    </row>
    <row r="8" spans="1:6" ht="21.75" customHeight="1">
      <c r="A8" s="130"/>
      <c r="B8" s="131"/>
      <c r="C8" s="132" t="s">
        <v>186</v>
      </c>
      <c r="D8" s="142" t="s">
        <v>11</v>
      </c>
      <c r="E8" s="134" t="s">
        <v>200</v>
      </c>
      <c r="F8" s="242" t="s">
        <v>227</v>
      </c>
    </row>
    <row r="9" spans="1:6" ht="17.25">
      <c r="A9" s="130"/>
      <c r="B9" s="131"/>
      <c r="C9" s="132"/>
      <c r="D9" s="142"/>
      <c r="E9" s="134" t="s">
        <v>120</v>
      </c>
      <c r="F9" s="162"/>
    </row>
    <row r="10" spans="1:6" ht="21.75" customHeight="1">
      <c r="A10" s="130"/>
      <c r="B10" s="131"/>
      <c r="C10" s="132" t="s">
        <v>186</v>
      </c>
      <c r="D10" s="142" t="s">
        <v>11</v>
      </c>
      <c r="E10" s="134" t="s">
        <v>200</v>
      </c>
      <c r="F10" s="243" t="s">
        <v>228</v>
      </c>
    </row>
    <row r="11" spans="1:6" ht="25.5" customHeight="1">
      <c r="A11" s="361" t="s">
        <v>121</v>
      </c>
      <c r="B11" s="362"/>
      <c r="C11" s="362"/>
      <c r="D11" s="362"/>
      <c r="E11" s="363"/>
      <c r="F11" s="162"/>
    </row>
    <row r="12" spans="1:6" ht="21.75" customHeight="1">
      <c r="A12" s="130"/>
      <c r="B12" s="131"/>
      <c r="C12" s="132" t="s">
        <v>186</v>
      </c>
      <c r="D12" s="133" t="s">
        <v>10</v>
      </c>
      <c r="E12" s="134" t="s">
        <v>201</v>
      </c>
      <c r="F12" s="241" t="s">
        <v>229</v>
      </c>
    </row>
    <row r="13" spans="1:6" ht="33" customHeight="1">
      <c r="A13" s="130"/>
      <c r="B13" s="131"/>
      <c r="C13" s="132" t="s">
        <v>186</v>
      </c>
      <c r="D13" s="141" t="s">
        <v>11</v>
      </c>
      <c r="E13" s="134" t="s">
        <v>220</v>
      </c>
      <c r="F13" s="243" t="s">
        <v>229</v>
      </c>
    </row>
    <row r="14" spans="1:6" ht="33" customHeight="1">
      <c r="A14" s="130"/>
      <c r="B14" s="131"/>
      <c r="C14" s="132" t="s">
        <v>186</v>
      </c>
      <c r="D14" s="141" t="s">
        <v>11</v>
      </c>
      <c r="E14" s="134" t="s">
        <v>221</v>
      </c>
      <c r="F14" s="162"/>
    </row>
    <row r="15" spans="1:6" ht="48" customHeight="1">
      <c r="A15" s="157"/>
      <c r="B15" s="158"/>
      <c r="C15" s="159" t="s">
        <v>186</v>
      </c>
      <c r="D15" s="160" t="s">
        <v>12</v>
      </c>
      <c r="E15" s="154" t="s">
        <v>222</v>
      </c>
      <c r="F15" s="163"/>
    </row>
    <row r="16" spans="1:5" s="205" customFormat="1" ht="27" customHeight="1">
      <c r="A16" s="54" t="s">
        <v>122</v>
      </c>
      <c r="B16" s="17"/>
      <c r="C16" s="17"/>
      <c r="D16" s="17"/>
      <c r="E16" s="18"/>
    </row>
    <row r="17" spans="1:6" s="122" customFormat="1" ht="22.5" customHeight="1">
      <c r="A17" s="117" t="s">
        <v>123</v>
      </c>
      <c r="B17" s="118" t="s">
        <v>124</v>
      </c>
      <c r="C17" s="119" t="s">
        <v>184</v>
      </c>
      <c r="D17" s="120" t="s">
        <v>125</v>
      </c>
      <c r="E17" s="121" t="s">
        <v>185</v>
      </c>
      <c r="F17" s="240" t="s">
        <v>224</v>
      </c>
    </row>
    <row r="18" spans="1:6" ht="25.5" customHeight="1">
      <c r="A18" s="364" t="s">
        <v>126</v>
      </c>
      <c r="B18" s="365"/>
      <c r="C18" s="365"/>
      <c r="D18" s="365"/>
      <c r="E18" s="365"/>
      <c r="F18" s="202"/>
    </row>
    <row r="19" spans="1:6" ht="21.75" customHeight="1">
      <c r="A19" s="164"/>
      <c r="B19" s="165"/>
      <c r="C19" s="166"/>
      <c r="D19" s="167" t="s">
        <v>127</v>
      </c>
      <c r="E19" s="168" t="s">
        <v>202</v>
      </c>
      <c r="F19" s="203"/>
    </row>
    <row r="20" spans="1:6" ht="21.75" customHeight="1">
      <c r="A20" s="169"/>
      <c r="B20" s="170"/>
      <c r="C20" s="171" t="s">
        <v>186</v>
      </c>
      <c r="D20" s="172"/>
      <c r="E20" s="168" t="s">
        <v>128</v>
      </c>
      <c r="F20" s="203"/>
    </row>
    <row r="21" spans="1:6" ht="21.75" customHeight="1">
      <c r="A21" s="169"/>
      <c r="B21" s="170"/>
      <c r="C21" s="171" t="s">
        <v>186</v>
      </c>
      <c r="D21" s="172"/>
      <c r="E21" s="168" t="s">
        <v>129</v>
      </c>
      <c r="F21" s="203"/>
    </row>
    <row r="22" spans="1:6" ht="21.75" customHeight="1">
      <c r="A22" s="169"/>
      <c r="B22" s="170"/>
      <c r="C22" s="171" t="s">
        <v>186</v>
      </c>
      <c r="D22" s="172"/>
      <c r="E22" s="168" t="s">
        <v>130</v>
      </c>
      <c r="F22" s="203"/>
    </row>
    <row r="23" spans="1:6" ht="21.75" customHeight="1">
      <c r="A23" s="169"/>
      <c r="B23" s="170"/>
      <c r="C23" s="171" t="s">
        <v>186</v>
      </c>
      <c r="D23" s="172"/>
      <c r="E23" s="168" t="s">
        <v>65</v>
      </c>
      <c r="F23" s="203"/>
    </row>
    <row r="24" spans="1:6" ht="21.75" customHeight="1">
      <c r="A24" s="169"/>
      <c r="B24" s="170"/>
      <c r="C24" s="171" t="s">
        <v>186</v>
      </c>
      <c r="D24" s="172"/>
      <c r="E24" s="168" t="s">
        <v>131</v>
      </c>
      <c r="F24" s="203"/>
    </row>
    <row r="25" spans="1:6" ht="21.75" customHeight="1">
      <c r="A25" s="169"/>
      <c r="B25" s="170"/>
      <c r="C25" s="171" t="s">
        <v>186</v>
      </c>
      <c r="D25" s="172"/>
      <c r="E25" s="168" t="s">
        <v>132</v>
      </c>
      <c r="F25" s="203"/>
    </row>
    <row r="26" spans="1:6" ht="34.5" customHeight="1">
      <c r="A26" s="169"/>
      <c r="B26" s="170"/>
      <c r="C26" s="166" t="s">
        <v>186</v>
      </c>
      <c r="D26" s="173" t="s">
        <v>133</v>
      </c>
      <c r="E26" s="174" t="s">
        <v>223</v>
      </c>
      <c r="F26" s="203"/>
    </row>
    <row r="27" spans="1:6" ht="48" customHeight="1">
      <c r="A27" s="175"/>
      <c r="B27" s="176"/>
      <c r="C27" s="177" t="s">
        <v>186</v>
      </c>
      <c r="D27" s="178" t="s">
        <v>134</v>
      </c>
      <c r="E27" s="179" t="s">
        <v>257</v>
      </c>
      <c r="F27" s="204"/>
    </row>
  </sheetData>
  <sheetProtection/>
  <mergeCells count="4">
    <mergeCell ref="A3:E3"/>
    <mergeCell ref="A5:E5"/>
    <mergeCell ref="A11:E11"/>
    <mergeCell ref="A18:E1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4"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AT33"/>
  <sheetViews>
    <sheetView workbookViewId="0" topLeftCell="A1">
      <selection activeCell="S11" sqref="S11:U11"/>
    </sheetView>
  </sheetViews>
  <sheetFormatPr defaultColWidth="9.00390625" defaultRowHeight="13.5"/>
  <cols>
    <col min="1" max="1" width="1.00390625" style="93" customWidth="1"/>
    <col min="2" max="2" width="13.625" style="93" customWidth="1"/>
    <col min="3" max="3" width="5.00390625" style="93" customWidth="1"/>
    <col min="4" max="4" width="18.125" style="93" customWidth="1"/>
    <col min="5" max="5" width="9.625" style="93" customWidth="1"/>
    <col min="6" max="6" width="6.625" style="93" customWidth="1"/>
    <col min="7" max="7" width="4.625" style="93" customWidth="1"/>
    <col min="8" max="8" width="1.625" style="93" customWidth="1"/>
    <col min="9" max="9" width="4.625" style="93" customWidth="1"/>
    <col min="10" max="10" width="1.625" style="93" customWidth="1"/>
    <col min="11" max="11" width="4.50390625" style="93" customWidth="1"/>
    <col min="12" max="12" width="1.625" style="93" customWidth="1"/>
    <col min="13" max="13" width="4.125" style="93" customWidth="1"/>
    <col min="14" max="14" width="1.625" style="93" customWidth="1"/>
    <col min="15" max="17" width="3.625" style="93" customWidth="1"/>
    <col min="18" max="18" width="3.875" style="93" customWidth="1"/>
    <col min="19" max="20" width="3.625" style="93" customWidth="1"/>
    <col min="21" max="21" width="3.125" style="93" customWidth="1"/>
    <col min="22" max="22" width="3.625" style="93" customWidth="1"/>
    <col min="23" max="23" width="4.125" style="93" customWidth="1"/>
    <col min="24" max="28" width="3.625" style="93" customWidth="1"/>
    <col min="29" max="30" width="4.125" style="93" customWidth="1"/>
    <col min="31" max="32" width="3.625" style="93" customWidth="1"/>
    <col min="33" max="33" width="4.125" style="93" customWidth="1"/>
    <col min="34" max="34" width="6.625" style="93" customWidth="1"/>
    <col min="35" max="46" width="4.625" style="93" customWidth="1"/>
    <col min="47" max="16384" width="9.00390625" style="93" customWidth="1"/>
  </cols>
  <sheetData>
    <row r="1" spans="2:32" ht="19.5" customHeight="1">
      <c r="B1" s="2" t="s">
        <v>258</v>
      </c>
      <c r="C1" s="2"/>
      <c r="D1" s="8" t="s">
        <v>135</v>
      </c>
      <c r="AA1" s="206"/>
      <c r="AB1" s="81"/>
      <c r="AC1" s="81"/>
      <c r="AD1" s="81"/>
      <c r="AE1" s="81"/>
      <c r="AF1" s="206"/>
    </row>
    <row r="2" spans="2:32" ht="18" customHeight="1">
      <c r="B2" s="3" t="s">
        <v>259</v>
      </c>
      <c r="C2" s="3"/>
      <c r="G2" s="8"/>
      <c r="H2" s="8"/>
      <c r="I2" s="8"/>
      <c r="J2" s="8"/>
      <c r="O2" s="8"/>
      <c r="P2" s="8"/>
      <c r="Q2" s="8"/>
      <c r="R2" s="8"/>
      <c r="S2" s="8"/>
      <c r="T2" s="8"/>
      <c r="U2" s="8"/>
      <c r="V2" s="8"/>
      <c r="W2" s="8"/>
      <c r="Z2" s="366"/>
      <c r="AA2" s="367"/>
      <c r="AB2" s="367"/>
      <c r="AC2" s="367"/>
      <c r="AD2" s="367"/>
      <c r="AE2" s="368"/>
      <c r="AF2" s="206"/>
    </row>
    <row r="3" spans="2:31" ht="18" customHeight="1">
      <c r="B3" s="28" t="s">
        <v>260</v>
      </c>
      <c r="C3" s="3"/>
      <c r="Z3" s="369"/>
      <c r="AA3" s="370"/>
      <c r="AB3" s="370"/>
      <c r="AC3" s="370"/>
      <c r="AD3" s="370"/>
      <c r="AE3" s="371"/>
    </row>
    <row r="4" ht="6" customHeight="1">
      <c r="K4" s="207"/>
    </row>
    <row r="5" spans="2:11" ht="15" customHeight="1">
      <c r="B5" s="4" t="s">
        <v>97</v>
      </c>
      <c r="C5" s="4"/>
      <c r="K5" s="207"/>
    </row>
    <row r="6" spans="2:11" ht="15.75" customHeight="1">
      <c r="B6" s="29" t="s">
        <v>261</v>
      </c>
      <c r="C6" s="91"/>
      <c r="D6" s="28"/>
      <c r="K6" s="207"/>
    </row>
    <row r="7" spans="2:11" ht="15.75" customHeight="1">
      <c r="B7" s="28" t="s">
        <v>136</v>
      </c>
      <c r="C7" s="28"/>
      <c r="D7" s="28"/>
      <c r="K7" s="207"/>
    </row>
    <row r="8" spans="2:11" ht="15.75" customHeight="1">
      <c r="B8" s="29" t="s">
        <v>262</v>
      </c>
      <c r="C8" s="28"/>
      <c r="D8" s="28"/>
      <c r="K8" s="207"/>
    </row>
    <row r="9" spans="2:4" ht="15.75" customHeight="1">
      <c r="B9" s="29" t="s">
        <v>98</v>
      </c>
      <c r="C9" s="28"/>
      <c r="D9" s="28"/>
    </row>
    <row r="10" ht="9" customHeight="1"/>
    <row r="11" spans="17:46" s="79" customFormat="1" ht="18" customHeight="1">
      <c r="Q11" s="80" t="s">
        <v>91</v>
      </c>
      <c r="R11" s="81" t="s">
        <v>137</v>
      </c>
      <c r="S11" s="475"/>
      <c r="T11" s="475"/>
      <c r="U11" s="475"/>
      <c r="V11" s="66" t="s">
        <v>86</v>
      </c>
      <c r="W11" s="237"/>
      <c r="X11" s="67" t="s">
        <v>85</v>
      </c>
      <c r="Y11" s="67" t="s">
        <v>87</v>
      </c>
      <c r="Z11" s="475"/>
      <c r="AA11" s="475"/>
      <c r="AB11" s="475"/>
      <c r="AC11" s="66" t="s">
        <v>86</v>
      </c>
      <c r="AD11" s="237"/>
      <c r="AE11" s="81" t="s">
        <v>85</v>
      </c>
      <c r="AF11" s="79" t="s">
        <v>56</v>
      </c>
      <c r="AJ11" s="82"/>
      <c r="AK11" s="82"/>
      <c r="AL11" s="82"/>
      <c r="AM11" s="82"/>
      <c r="AN11" s="82"/>
      <c r="AO11" s="82"/>
      <c r="AP11" s="82"/>
      <c r="AQ11" s="82"/>
      <c r="AR11" s="82"/>
      <c r="AS11" s="82"/>
      <c r="AT11" s="82"/>
    </row>
    <row r="12" spans="7:46" s="73" customFormat="1" ht="4.5" customHeight="1" thickBot="1">
      <c r="G12" s="71"/>
      <c r="H12" s="71"/>
      <c r="I12" s="71"/>
      <c r="J12" s="71"/>
      <c r="K12" s="71"/>
      <c r="L12" s="71"/>
      <c r="M12" s="71"/>
      <c r="N12" s="71"/>
      <c r="Q12" s="74"/>
      <c r="R12" s="75"/>
      <c r="S12" s="76"/>
      <c r="T12" s="76"/>
      <c r="U12" s="76"/>
      <c r="V12" s="71"/>
      <c r="W12" s="77"/>
      <c r="X12" s="72"/>
      <c r="Y12" s="72"/>
      <c r="Z12" s="76"/>
      <c r="AA12" s="76"/>
      <c r="AB12" s="76"/>
      <c r="AC12" s="71"/>
      <c r="AD12" s="76"/>
      <c r="AE12" s="75"/>
      <c r="AJ12" s="78"/>
      <c r="AK12" s="78"/>
      <c r="AL12" s="78"/>
      <c r="AM12" s="78"/>
      <c r="AN12" s="78"/>
      <c r="AO12" s="78"/>
      <c r="AP12" s="78"/>
      <c r="AQ12" s="78"/>
      <c r="AR12" s="78"/>
      <c r="AS12" s="78"/>
      <c r="AT12" s="78"/>
    </row>
    <row r="13" spans="2:46" ht="27" customHeight="1">
      <c r="B13" s="476" t="s">
        <v>263</v>
      </c>
      <c r="C13" s="479" t="s">
        <v>264</v>
      </c>
      <c r="D13" s="482" t="s">
        <v>30</v>
      </c>
      <c r="E13" s="485" t="s">
        <v>0</v>
      </c>
      <c r="F13" s="487" t="s">
        <v>27</v>
      </c>
      <c r="G13" s="467" t="s">
        <v>90</v>
      </c>
      <c r="H13" s="468"/>
      <c r="I13" s="468"/>
      <c r="J13" s="469"/>
      <c r="K13" s="470" t="s">
        <v>35</v>
      </c>
      <c r="L13" s="468"/>
      <c r="M13" s="468"/>
      <c r="N13" s="469"/>
      <c r="O13" s="470" t="s">
        <v>25</v>
      </c>
      <c r="P13" s="468"/>
      <c r="Q13" s="471"/>
      <c r="R13" s="467" t="s">
        <v>29</v>
      </c>
      <c r="S13" s="468"/>
      <c r="T13" s="469"/>
      <c r="U13" s="470" t="s">
        <v>29</v>
      </c>
      <c r="V13" s="468"/>
      <c r="W13" s="471"/>
      <c r="X13" s="467" t="s">
        <v>33</v>
      </c>
      <c r="Y13" s="468"/>
      <c r="Z13" s="471"/>
      <c r="AA13" s="467" t="s">
        <v>23</v>
      </c>
      <c r="AB13" s="468"/>
      <c r="AC13" s="468"/>
      <c r="AD13" s="467" t="s">
        <v>24</v>
      </c>
      <c r="AE13" s="468"/>
      <c r="AF13" s="472"/>
      <c r="AJ13" s="82"/>
      <c r="AK13" s="82"/>
      <c r="AL13" s="82"/>
      <c r="AM13" s="82"/>
      <c r="AN13" s="82"/>
      <c r="AO13" s="82"/>
      <c r="AP13" s="82"/>
      <c r="AQ13" s="82"/>
      <c r="AR13" s="82"/>
      <c r="AS13" s="82"/>
      <c r="AT13" s="82"/>
    </row>
    <row r="14" spans="2:46" ht="21.75" customHeight="1">
      <c r="B14" s="477"/>
      <c r="C14" s="480"/>
      <c r="D14" s="483"/>
      <c r="E14" s="483"/>
      <c r="F14" s="488"/>
      <c r="G14" s="455" t="s">
        <v>31</v>
      </c>
      <c r="H14" s="456"/>
      <c r="I14" s="456"/>
      <c r="J14" s="473"/>
      <c r="K14" s="474" t="s">
        <v>41</v>
      </c>
      <c r="L14" s="456"/>
      <c r="M14" s="456"/>
      <c r="N14" s="473"/>
      <c r="O14" s="474" t="s">
        <v>42</v>
      </c>
      <c r="P14" s="456"/>
      <c r="Q14" s="457"/>
      <c r="R14" s="455" t="s">
        <v>43</v>
      </c>
      <c r="S14" s="456"/>
      <c r="T14" s="473"/>
      <c r="U14" s="474" t="s">
        <v>44</v>
      </c>
      <c r="V14" s="456"/>
      <c r="W14" s="457"/>
      <c r="X14" s="455" t="s">
        <v>138</v>
      </c>
      <c r="Y14" s="456"/>
      <c r="Z14" s="457"/>
      <c r="AA14" s="455" t="s">
        <v>139</v>
      </c>
      <c r="AB14" s="456"/>
      <c r="AC14" s="456"/>
      <c r="AD14" s="455" t="s">
        <v>84</v>
      </c>
      <c r="AE14" s="456"/>
      <c r="AF14" s="458"/>
      <c r="AJ14" s="82"/>
      <c r="AK14" s="82"/>
      <c r="AL14" s="82"/>
      <c r="AM14" s="82"/>
      <c r="AN14" s="82"/>
      <c r="AO14" s="82"/>
      <c r="AP14" s="82"/>
      <c r="AQ14" s="82"/>
      <c r="AR14" s="82"/>
      <c r="AS14" s="82"/>
      <c r="AT14" s="82"/>
    </row>
    <row r="15" spans="2:46" ht="24" customHeight="1" thickBot="1">
      <c r="B15" s="478"/>
      <c r="C15" s="481"/>
      <c r="D15" s="484"/>
      <c r="E15" s="486"/>
      <c r="F15" s="489"/>
      <c r="G15" s="32" t="s">
        <v>89</v>
      </c>
      <c r="H15" s="58" t="s">
        <v>88</v>
      </c>
      <c r="I15" s="60"/>
      <c r="J15" s="58" t="s">
        <v>56</v>
      </c>
      <c r="K15" s="43" t="s">
        <v>89</v>
      </c>
      <c r="L15" s="58" t="s">
        <v>88</v>
      </c>
      <c r="M15" s="60"/>
      <c r="N15" s="59" t="s">
        <v>140</v>
      </c>
      <c r="O15" s="459" t="s">
        <v>141</v>
      </c>
      <c r="P15" s="460"/>
      <c r="Q15" s="461"/>
      <c r="R15" s="462" t="s">
        <v>36</v>
      </c>
      <c r="S15" s="460"/>
      <c r="T15" s="463"/>
      <c r="U15" s="459" t="s">
        <v>37</v>
      </c>
      <c r="V15" s="460"/>
      <c r="W15" s="461"/>
      <c r="X15" s="462" t="s">
        <v>48</v>
      </c>
      <c r="Y15" s="460"/>
      <c r="Z15" s="461"/>
      <c r="AA15" s="462" t="s">
        <v>45</v>
      </c>
      <c r="AB15" s="460"/>
      <c r="AC15" s="460"/>
      <c r="AD15" s="464" t="s">
        <v>175</v>
      </c>
      <c r="AE15" s="465"/>
      <c r="AF15" s="466"/>
      <c r="AJ15" s="82"/>
      <c r="AK15" s="82"/>
      <c r="AL15" s="82"/>
      <c r="AM15" s="82"/>
      <c r="AN15" s="82"/>
      <c r="AO15" s="82"/>
      <c r="AP15" s="82"/>
      <c r="AQ15" s="82"/>
      <c r="AR15" s="82"/>
      <c r="AS15" s="82"/>
      <c r="AT15" s="82"/>
    </row>
    <row r="16" spans="2:46" ht="21.75" customHeight="1" thickTop="1">
      <c r="B16" s="291"/>
      <c r="C16" s="292"/>
      <c r="D16" s="293"/>
      <c r="E16" s="293"/>
      <c r="F16" s="294"/>
      <c r="G16" s="442"/>
      <c r="H16" s="443"/>
      <c r="I16" s="443"/>
      <c r="J16" s="444"/>
      <c r="K16" s="445"/>
      <c r="L16" s="443"/>
      <c r="M16" s="443"/>
      <c r="N16" s="444"/>
      <c r="O16" s="445"/>
      <c r="P16" s="443"/>
      <c r="Q16" s="446"/>
      <c r="R16" s="447">
        <f>IF(COUNT(O16)=0,"",IF(COUNT(G16)=0,"",O16/G16))</f>
      </c>
      <c r="S16" s="448"/>
      <c r="T16" s="449"/>
      <c r="U16" s="450">
        <f>IF(COUNT(O16)=0,"",IF(COUNT(K16)=0,"",O16/K16))</f>
      </c>
      <c r="V16" s="448"/>
      <c r="W16" s="451"/>
      <c r="X16" s="452"/>
      <c r="Y16" s="453"/>
      <c r="Z16" s="454"/>
      <c r="AA16" s="437">
        <f>IF(COUNT(O16)=0,"",O16*X16)</f>
      </c>
      <c r="AB16" s="438"/>
      <c r="AC16" s="438"/>
      <c r="AD16" s="439">
        <f aca="true" t="shared" si="0" ref="AD16:AD25">IF(COUNT(G16)=1,AA16/G16,IF(AND(COUNT(G16)=0,COUNT(K16)=1),AA16/K16,""))</f>
      </c>
      <c r="AE16" s="440"/>
      <c r="AF16" s="441"/>
      <c r="AJ16" s="82"/>
      <c r="AK16" s="82"/>
      <c r="AL16" s="82"/>
      <c r="AM16" s="82"/>
      <c r="AN16" s="82"/>
      <c r="AO16" s="82"/>
      <c r="AP16" s="82"/>
      <c r="AQ16" s="82"/>
      <c r="AR16" s="82"/>
      <c r="AS16" s="82"/>
      <c r="AT16" s="82"/>
    </row>
    <row r="17" spans="2:46" ht="21.75" customHeight="1">
      <c r="B17" s="291"/>
      <c r="C17" s="295"/>
      <c r="D17" s="293"/>
      <c r="E17" s="293"/>
      <c r="F17" s="294"/>
      <c r="G17" s="426"/>
      <c r="H17" s="427"/>
      <c r="I17" s="427"/>
      <c r="J17" s="428"/>
      <c r="K17" s="429"/>
      <c r="L17" s="427"/>
      <c r="M17" s="427"/>
      <c r="N17" s="428"/>
      <c r="O17" s="429"/>
      <c r="P17" s="427"/>
      <c r="Q17" s="430"/>
      <c r="R17" s="423">
        <f aca="true" t="shared" si="1" ref="R17:R24">IF(COUNT(O17)=0,"",IF(COUNT(G17)=0,"",O17/G17))</f>
      </c>
      <c r="S17" s="424"/>
      <c r="T17" s="431"/>
      <c r="U17" s="432">
        <f aca="true" t="shared" si="2" ref="U17:U24">IF(COUNT(O17)=0,"",IF(COUNT(K17)=0,"",O17/K17))</f>
      </c>
      <c r="V17" s="424"/>
      <c r="W17" s="433"/>
      <c r="X17" s="434"/>
      <c r="Y17" s="435"/>
      <c r="Z17" s="436"/>
      <c r="AA17" s="421">
        <f>IF(COUNT(O17)=0,"",O17*X17)</f>
      </c>
      <c r="AB17" s="422"/>
      <c r="AC17" s="422"/>
      <c r="AD17" s="423">
        <f t="shared" si="0"/>
      </c>
      <c r="AE17" s="424"/>
      <c r="AF17" s="425"/>
      <c r="AJ17" s="82"/>
      <c r="AK17" s="82"/>
      <c r="AL17" s="82"/>
      <c r="AM17" s="82"/>
      <c r="AN17" s="82"/>
      <c r="AO17" s="82"/>
      <c r="AP17" s="82"/>
      <c r="AQ17" s="82"/>
      <c r="AR17" s="82"/>
      <c r="AS17" s="82"/>
      <c r="AT17" s="82"/>
    </row>
    <row r="18" spans="2:46" ht="21.75" customHeight="1">
      <c r="B18" s="291"/>
      <c r="C18" s="296"/>
      <c r="D18" s="293"/>
      <c r="E18" s="293"/>
      <c r="F18" s="294"/>
      <c r="G18" s="426"/>
      <c r="H18" s="427"/>
      <c r="I18" s="427"/>
      <c r="J18" s="428"/>
      <c r="K18" s="429"/>
      <c r="L18" s="427"/>
      <c r="M18" s="427"/>
      <c r="N18" s="428"/>
      <c r="O18" s="429"/>
      <c r="P18" s="427"/>
      <c r="Q18" s="430"/>
      <c r="R18" s="423">
        <f t="shared" si="1"/>
      </c>
      <c r="S18" s="424"/>
      <c r="T18" s="431"/>
      <c r="U18" s="432">
        <f t="shared" si="2"/>
      </c>
      <c r="V18" s="424"/>
      <c r="W18" s="433"/>
      <c r="X18" s="434"/>
      <c r="Y18" s="435"/>
      <c r="Z18" s="436"/>
      <c r="AA18" s="421">
        <f aca="true" t="shared" si="3" ref="AA18:AA24">IF(COUNT(O18)=0,"",O18*X18)</f>
      </c>
      <c r="AB18" s="422"/>
      <c r="AC18" s="422"/>
      <c r="AD18" s="423">
        <f t="shared" si="0"/>
      </c>
      <c r="AE18" s="424"/>
      <c r="AF18" s="425"/>
      <c r="AJ18" s="82"/>
      <c r="AK18" s="82"/>
      <c r="AL18" s="82"/>
      <c r="AM18" s="82"/>
      <c r="AN18" s="82"/>
      <c r="AO18" s="82"/>
      <c r="AP18" s="82"/>
      <c r="AQ18" s="82"/>
      <c r="AR18" s="82"/>
      <c r="AS18" s="82"/>
      <c r="AT18" s="82"/>
    </row>
    <row r="19" spans="2:46" ht="21.75" customHeight="1">
      <c r="B19" s="291"/>
      <c r="C19" s="296"/>
      <c r="D19" s="293"/>
      <c r="E19" s="293"/>
      <c r="F19" s="294"/>
      <c r="G19" s="426"/>
      <c r="H19" s="427"/>
      <c r="I19" s="427"/>
      <c r="J19" s="428"/>
      <c r="K19" s="429"/>
      <c r="L19" s="427"/>
      <c r="M19" s="427"/>
      <c r="N19" s="428"/>
      <c r="O19" s="429"/>
      <c r="P19" s="427"/>
      <c r="Q19" s="430"/>
      <c r="R19" s="423">
        <f t="shared" si="1"/>
      </c>
      <c r="S19" s="424"/>
      <c r="T19" s="431"/>
      <c r="U19" s="432">
        <f t="shared" si="2"/>
      </c>
      <c r="V19" s="424"/>
      <c r="W19" s="433"/>
      <c r="X19" s="434"/>
      <c r="Y19" s="435"/>
      <c r="Z19" s="436"/>
      <c r="AA19" s="421">
        <f t="shared" si="3"/>
      </c>
      <c r="AB19" s="422"/>
      <c r="AC19" s="422"/>
      <c r="AD19" s="423">
        <f t="shared" si="0"/>
      </c>
      <c r="AE19" s="424"/>
      <c r="AF19" s="425"/>
      <c r="AJ19" s="82"/>
      <c r="AK19" s="82"/>
      <c r="AL19" s="82"/>
      <c r="AM19" s="82"/>
      <c r="AN19" s="82"/>
      <c r="AO19" s="82"/>
      <c r="AP19" s="82"/>
      <c r="AQ19" s="82"/>
      <c r="AR19" s="82"/>
      <c r="AS19" s="82"/>
      <c r="AT19" s="82"/>
    </row>
    <row r="20" spans="2:46" ht="21.75" customHeight="1">
      <c r="B20" s="291"/>
      <c r="C20" s="296"/>
      <c r="D20" s="293"/>
      <c r="E20" s="297"/>
      <c r="F20" s="298"/>
      <c r="G20" s="426"/>
      <c r="H20" s="427"/>
      <c r="I20" s="427"/>
      <c r="J20" s="428"/>
      <c r="K20" s="429"/>
      <c r="L20" s="427"/>
      <c r="M20" s="427"/>
      <c r="N20" s="428"/>
      <c r="O20" s="429"/>
      <c r="P20" s="427"/>
      <c r="Q20" s="430"/>
      <c r="R20" s="423">
        <f t="shared" si="1"/>
      </c>
      <c r="S20" s="424"/>
      <c r="T20" s="431"/>
      <c r="U20" s="432">
        <f t="shared" si="2"/>
      </c>
      <c r="V20" s="424"/>
      <c r="W20" s="433"/>
      <c r="X20" s="434"/>
      <c r="Y20" s="435"/>
      <c r="Z20" s="436"/>
      <c r="AA20" s="421">
        <f t="shared" si="3"/>
      </c>
      <c r="AB20" s="422"/>
      <c r="AC20" s="422"/>
      <c r="AD20" s="423">
        <f t="shared" si="0"/>
      </c>
      <c r="AE20" s="424"/>
      <c r="AF20" s="425"/>
      <c r="AJ20" s="82"/>
      <c r="AK20" s="82"/>
      <c r="AL20" s="82"/>
      <c r="AM20" s="82"/>
      <c r="AN20" s="82"/>
      <c r="AO20" s="82"/>
      <c r="AP20" s="82"/>
      <c r="AQ20" s="82"/>
      <c r="AR20" s="82"/>
      <c r="AS20" s="82"/>
      <c r="AT20" s="82"/>
    </row>
    <row r="21" spans="2:46" ht="21.75" customHeight="1">
      <c r="B21" s="291"/>
      <c r="C21" s="296"/>
      <c r="D21" s="293"/>
      <c r="E21" s="297"/>
      <c r="F21" s="298"/>
      <c r="G21" s="426"/>
      <c r="H21" s="427"/>
      <c r="I21" s="427"/>
      <c r="J21" s="428"/>
      <c r="K21" s="429"/>
      <c r="L21" s="427"/>
      <c r="M21" s="427"/>
      <c r="N21" s="428"/>
      <c r="O21" s="429"/>
      <c r="P21" s="427"/>
      <c r="Q21" s="430"/>
      <c r="R21" s="423">
        <f t="shared" si="1"/>
      </c>
      <c r="S21" s="424"/>
      <c r="T21" s="431"/>
      <c r="U21" s="432">
        <f t="shared" si="2"/>
      </c>
      <c r="V21" s="424"/>
      <c r="W21" s="433"/>
      <c r="X21" s="434"/>
      <c r="Y21" s="435"/>
      <c r="Z21" s="436"/>
      <c r="AA21" s="421">
        <f t="shared" si="3"/>
      </c>
      <c r="AB21" s="422"/>
      <c r="AC21" s="422"/>
      <c r="AD21" s="423">
        <f t="shared" si="0"/>
      </c>
      <c r="AE21" s="424"/>
      <c r="AF21" s="425"/>
      <c r="AJ21" s="82"/>
      <c r="AK21" s="82"/>
      <c r="AL21" s="82"/>
      <c r="AM21" s="82"/>
      <c r="AN21" s="82"/>
      <c r="AO21" s="82"/>
      <c r="AP21" s="82"/>
      <c r="AQ21" s="82"/>
      <c r="AR21" s="82"/>
      <c r="AS21" s="82"/>
      <c r="AT21" s="82"/>
    </row>
    <row r="22" spans="2:46" ht="21.75" customHeight="1">
      <c r="B22" s="291"/>
      <c r="C22" s="296"/>
      <c r="D22" s="293"/>
      <c r="E22" s="297"/>
      <c r="F22" s="298"/>
      <c r="G22" s="426"/>
      <c r="H22" s="427"/>
      <c r="I22" s="427"/>
      <c r="J22" s="428"/>
      <c r="K22" s="429"/>
      <c r="L22" s="427"/>
      <c r="M22" s="427"/>
      <c r="N22" s="428"/>
      <c r="O22" s="429"/>
      <c r="P22" s="427"/>
      <c r="Q22" s="430"/>
      <c r="R22" s="423">
        <f t="shared" si="1"/>
      </c>
      <c r="S22" s="424"/>
      <c r="T22" s="431"/>
      <c r="U22" s="432">
        <f t="shared" si="2"/>
      </c>
      <c r="V22" s="424"/>
      <c r="W22" s="433"/>
      <c r="X22" s="434"/>
      <c r="Y22" s="435"/>
      <c r="Z22" s="436"/>
      <c r="AA22" s="421">
        <f t="shared" si="3"/>
      </c>
      <c r="AB22" s="422"/>
      <c r="AC22" s="422"/>
      <c r="AD22" s="423">
        <f t="shared" si="0"/>
      </c>
      <c r="AE22" s="424"/>
      <c r="AF22" s="425"/>
      <c r="AJ22" s="82"/>
      <c r="AK22" s="82"/>
      <c r="AL22" s="82"/>
      <c r="AM22" s="82"/>
      <c r="AN22" s="82"/>
      <c r="AO22" s="82"/>
      <c r="AP22" s="82"/>
      <c r="AQ22" s="82"/>
      <c r="AR22" s="82"/>
      <c r="AS22" s="82"/>
      <c r="AT22" s="82"/>
    </row>
    <row r="23" spans="2:46" ht="21.75" customHeight="1">
      <c r="B23" s="291"/>
      <c r="C23" s="296"/>
      <c r="D23" s="293"/>
      <c r="E23" s="297"/>
      <c r="F23" s="298"/>
      <c r="G23" s="426"/>
      <c r="H23" s="427"/>
      <c r="I23" s="427"/>
      <c r="J23" s="428"/>
      <c r="K23" s="429"/>
      <c r="L23" s="427"/>
      <c r="M23" s="427"/>
      <c r="N23" s="428"/>
      <c r="O23" s="429"/>
      <c r="P23" s="427"/>
      <c r="Q23" s="430"/>
      <c r="R23" s="423">
        <f t="shared" si="1"/>
      </c>
      <c r="S23" s="424"/>
      <c r="T23" s="431"/>
      <c r="U23" s="432">
        <f t="shared" si="2"/>
      </c>
      <c r="V23" s="424"/>
      <c r="W23" s="433"/>
      <c r="X23" s="434"/>
      <c r="Y23" s="435"/>
      <c r="Z23" s="436"/>
      <c r="AA23" s="421">
        <f t="shared" si="3"/>
      </c>
      <c r="AB23" s="422"/>
      <c r="AC23" s="422"/>
      <c r="AD23" s="423">
        <f t="shared" si="0"/>
      </c>
      <c r="AE23" s="424"/>
      <c r="AF23" s="425"/>
      <c r="AJ23" s="82"/>
      <c r="AK23" s="82"/>
      <c r="AL23" s="82"/>
      <c r="AM23" s="82"/>
      <c r="AN23" s="82"/>
      <c r="AO23" s="82"/>
      <c r="AP23" s="82"/>
      <c r="AQ23" s="82"/>
      <c r="AR23" s="82"/>
      <c r="AS23" s="82"/>
      <c r="AT23" s="82"/>
    </row>
    <row r="24" spans="2:46" ht="21.75" customHeight="1" thickBot="1">
      <c r="B24" s="291"/>
      <c r="C24" s="299"/>
      <c r="D24" s="293"/>
      <c r="E24" s="300"/>
      <c r="F24" s="301"/>
      <c r="G24" s="410"/>
      <c r="H24" s="411"/>
      <c r="I24" s="411"/>
      <c r="J24" s="412"/>
      <c r="K24" s="413"/>
      <c r="L24" s="411"/>
      <c r="M24" s="411"/>
      <c r="N24" s="412"/>
      <c r="O24" s="413"/>
      <c r="P24" s="411"/>
      <c r="Q24" s="414"/>
      <c r="R24" s="387">
        <f t="shared" si="1"/>
      </c>
      <c r="S24" s="388"/>
      <c r="T24" s="415"/>
      <c r="U24" s="416">
        <f t="shared" si="2"/>
      </c>
      <c r="V24" s="388"/>
      <c r="W24" s="417"/>
      <c r="X24" s="418"/>
      <c r="Y24" s="419"/>
      <c r="Z24" s="420"/>
      <c r="AA24" s="385">
        <f t="shared" si="3"/>
      </c>
      <c r="AB24" s="386"/>
      <c r="AC24" s="386"/>
      <c r="AD24" s="387">
        <f t="shared" si="0"/>
      </c>
      <c r="AE24" s="388"/>
      <c r="AF24" s="389"/>
      <c r="AJ24" s="82"/>
      <c r="AK24" s="82"/>
      <c r="AL24" s="82"/>
      <c r="AM24" s="82"/>
      <c r="AN24" s="82"/>
      <c r="AO24" s="82"/>
      <c r="AP24" s="82"/>
      <c r="AQ24" s="82"/>
      <c r="AR24" s="82"/>
      <c r="AS24" s="82"/>
      <c r="AT24" s="82"/>
    </row>
    <row r="25" spans="2:46" ht="21.75" customHeight="1" thickBot="1" thickTop="1">
      <c r="B25" s="390" t="s">
        <v>1</v>
      </c>
      <c r="C25" s="391"/>
      <c r="D25" s="392"/>
      <c r="E25" s="392"/>
      <c r="F25" s="393"/>
      <c r="G25" s="394"/>
      <c r="H25" s="395"/>
      <c r="I25" s="395"/>
      <c r="J25" s="396"/>
      <c r="K25" s="397"/>
      <c r="L25" s="395"/>
      <c r="M25" s="395"/>
      <c r="N25" s="396"/>
      <c r="O25" s="398">
        <f>IF(COUNTA(O16:O24)=0,"",SUM(O16:O24))</f>
      </c>
      <c r="P25" s="399"/>
      <c r="Q25" s="400"/>
      <c r="R25" s="401">
        <f>IF(COUNT(O25)=0,"",IF(COUNT(G25)=0,"",O25/G25))</f>
      </c>
      <c r="S25" s="402"/>
      <c r="T25" s="403"/>
      <c r="U25" s="404">
        <f>IF(COUNT(O25)=0,"",IF(COUNT(K25)=0,"",O25/K25))</f>
      </c>
      <c r="V25" s="402"/>
      <c r="W25" s="405"/>
      <c r="X25" s="406" t="s">
        <v>142</v>
      </c>
      <c r="Y25" s="407"/>
      <c r="Z25" s="408"/>
      <c r="AA25" s="409">
        <f>IF(COUNT(AA16:AA24)=0,"",SUM(AA16:AA24))</f>
      </c>
      <c r="AB25" s="399"/>
      <c r="AC25" s="399"/>
      <c r="AD25" s="379">
        <f t="shared" si="0"/>
      </c>
      <c r="AE25" s="380"/>
      <c r="AF25" s="381"/>
      <c r="AJ25" s="82"/>
      <c r="AK25" s="82"/>
      <c r="AL25" s="82"/>
      <c r="AM25" s="82"/>
      <c r="AN25" s="82"/>
      <c r="AO25" s="82"/>
      <c r="AP25" s="82"/>
      <c r="AQ25" s="82"/>
      <c r="AR25" s="82"/>
      <c r="AS25" s="82"/>
      <c r="AT25" s="82"/>
    </row>
    <row r="26" ht="12.75" customHeight="1"/>
    <row r="27" spans="2:30" ht="13.5">
      <c r="B27" s="83" t="s">
        <v>143</v>
      </c>
      <c r="C27" s="83"/>
      <c r="D27" s="84"/>
      <c r="E27" s="84"/>
      <c r="G27" s="19" t="s">
        <v>66</v>
      </c>
      <c r="H27" s="19"/>
      <c r="I27" s="19"/>
      <c r="J27" s="19"/>
      <c r="K27" s="19"/>
      <c r="L27" s="19"/>
      <c r="M27" s="19"/>
      <c r="N27" s="19"/>
      <c r="O27" s="20"/>
      <c r="P27" s="20"/>
      <c r="Q27" s="20"/>
      <c r="R27" s="20"/>
      <c r="S27" s="20"/>
      <c r="T27" s="20"/>
      <c r="U27" s="36" t="s">
        <v>67</v>
      </c>
      <c r="V27" s="36"/>
      <c r="W27" s="36"/>
      <c r="X27" s="37"/>
      <c r="Y27" s="37"/>
      <c r="Z27" s="37"/>
      <c r="AA27" s="38"/>
      <c r="AB27" s="38"/>
      <c r="AC27" s="38"/>
      <c r="AD27" s="38"/>
    </row>
    <row r="28" spans="2:30" ht="13.5">
      <c r="B28" s="34" t="s">
        <v>265</v>
      </c>
      <c r="C28" s="35"/>
      <c r="D28" s="35"/>
      <c r="E28" s="35"/>
      <c r="G28" s="372" t="s">
        <v>68</v>
      </c>
      <c r="H28" s="373"/>
      <c r="I28" s="373"/>
      <c r="J28" s="374"/>
      <c r="K28" s="382" t="s">
        <v>205</v>
      </c>
      <c r="L28" s="383"/>
      <c r="M28" s="383"/>
      <c r="N28" s="384"/>
      <c r="O28" s="377" t="s">
        <v>144</v>
      </c>
      <c r="P28" s="377"/>
      <c r="Q28" s="377"/>
      <c r="R28" s="378" t="s">
        <v>145</v>
      </c>
      <c r="S28" s="378"/>
      <c r="T28" s="378"/>
      <c r="U28" s="88" t="s">
        <v>69</v>
      </c>
      <c r="V28" s="36"/>
      <c r="W28" s="36"/>
      <c r="X28" s="39"/>
      <c r="Y28" s="39"/>
      <c r="Z28" s="39"/>
      <c r="AA28" s="40"/>
      <c r="AB28" s="40"/>
      <c r="AC28" s="40"/>
      <c r="AD28" s="39"/>
    </row>
    <row r="29" spans="2:30" ht="13.5">
      <c r="B29" s="85" t="s">
        <v>146</v>
      </c>
      <c r="C29" s="86"/>
      <c r="D29" s="86"/>
      <c r="E29" s="86"/>
      <c r="G29" s="372" t="s">
        <v>26</v>
      </c>
      <c r="H29" s="373"/>
      <c r="I29" s="373"/>
      <c r="J29" s="374"/>
      <c r="K29" s="372" t="s">
        <v>147</v>
      </c>
      <c r="L29" s="373"/>
      <c r="M29" s="373"/>
      <c r="N29" s="374"/>
      <c r="O29" s="377" t="s">
        <v>28</v>
      </c>
      <c r="P29" s="377"/>
      <c r="Q29" s="377"/>
      <c r="R29" s="378" t="s">
        <v>70</v>
      </c>
      <c r="S29" s="378"/>
      <c r="T29" s="378"/>
      <c r="U29" s="89" t="s">
        <v>71</v>
      </c>
      <c r="V29" s="41"/>
      <c r="W29" s="41"/>
      <c r="X29" s="39"/>
      <c r="Y29" s="39"/>
      <c r="Z29" s="39"/>
      <c r="AA29" s="40"/>
      <c r="AB29" s="40"/>
      <c r="AC29" s="40"/>
      <c r="AD29" s="39"/>
    </row>
    <row r="30" spans="2:30" ht="13.5">
      <c r="B30" s="35" t="s">
        <v>72</v>
      </c>
      <c r="C30" s="35"/>
      <c r="D30" s="35"/>
      <c r="E30" s="35"/>
      <c r="G30" s="372" t="s">
        <v>73</v>
      </c>
      <c r="H30" s="373"/>
      <c r="I30" s="373"/>
      <c r="J30" s="374"/>
      <c r="K30" s="372" t="s">
        <v>92</v>
      </c>
      <c r="L30" s="373"/>
      <c r="M30" s="373"/>
      <c r="N30" s="374"/>
      <c r="O30" s="377" t="s">
        <v>22</v>
      </c>
      <c r="P30" s="377"/>
      <c r="Q30" s="377"/>
      <c r="R30" s="378" t="s">
        <v>74</v>
      </c>
      <c r="S30" s="378"/>
      <c r="T30" s="378"/>
      <c r="U30" s="182" t="s">
        <v>206</v>
      </c>
      <c r="V30" s="36"/>
      <c r="W30" s="36"/>
      <c r="X30" s="39"/>
      <c r="Y30" s="39"/>
      <c r="Z30" s="39"/>
      <c r="AA30" s="40"/>
      <c r="AB30" s="40"/>
      <c r="AC30" s="40"/>
      <c r="AD30" s="39"/>
    </row>
    <row r="31" spans="2:30" ht="13.5">
      <c r="B31" s="87" t="s">
        <v>75</v>
      </c>
      <c r="C31" s="87"/>
      <c r="D31" s="87"/>
      <c r="E31" s="87"/>
      <c r="G31" s="372" t="s">
        <v>47</v>
      </c>
      <c r="H31" s="373"/>
      <c r="I31" s="373"/>
      <c r="J31" s="374"/>
      <c r="K31" s="372" t="s">
        <v>148</v>
      </c>
      <c r="L31" s="373"/>
      <c r="M31" s="373"/>
      <c r="N31" s="374"/>
      <c r="O31" s="377" t="s">
        <v>76</v>
      </c>
      <c r="P31" s="377"/>
      <c r="Q31" s="377"/>
      <c r="R31" s="378" t="s">
        <v>149</v>
      </c>
      <c r="S31" s="378"/>
      <c r="T31" s="378"/>
      <c r="U31" s="41" t="s">
        <v>77</v>
      </c>
      <c r="V31" s="41"/>
      <c r="W31" s="41"/>
      <c r="X31" s="39"/>
      <c r="Y31" s="39"/>
      <c r="Z31" s="39"/>
      <c r="AA31" s="40"/>
      <c r="AB31" s="40"/>
      <c r="AC31" s="40"/>
      <c r="AD31" s="39"/>
    </row>
    <row r="32" spans="2:30" ht="13.5">
      <c r="B32" s="87" t="s">
        <v>78</v>
      </c>
      <c r="C32" s="87"/>
      <c r="D32" s="87"/>
      <c r="E32" s="87"/>
      <c r="G32" s="372" t="s">
        <v>79</v>
      </c>
      <c r="H32" s="373"/>
      <c r="I32" s="373"/>
      <c r="J32" s="374"/>
      <c r="K32" s="375" t="s">
        <v>80</v>
      </c>
      <c r="L32" s="375"/>
      <c r="M32" s="375"/>
      <c r="N32" s="375"/>
      <c r="O32" s="375"/>
      <c r="P32" s="375"/>
      <c r="Q32" s="375"/>
      <c r="R32" s="375"/>
      <c r="S32" s="375"/>
      <c r="T32" s="375"/>
      <c r="U32" s="88" t="s">
        <v>231</v>
      </c>
      <c r="V32" s="36"/>
      <c r="W32" s="36"/>
      <c r="X32" s="42"/>
      <c r="Y32" s="42"/>
      <c r="Z32" s="42"/>
      <c r="AA32" s="79"/>
      <c r="AB32" s="79"/>
      <c r="AC32" s="79"/>
      <c r="AD32" s="79"/>
    </row>
    <row r="33" spans="2:30" ht="13.5">
      <c r="B33" s="86" t="s">
        <v>266</v>
      </c>
      <c r="C33" s="86"/>
      <c r="D33" s="86"/>
      <c r="E33" s="86"/>
      <c r="G33" s="372" t="s">
        <v>81</v>
      </c>
      <c r="H33" s="373"/>
      <c r="I33" s="373"/>
      <c r="J33" s="374"/>
      <c r="K33" s="376" t="s">
        <v>82</v>
      </c>
      <c r="L33" s="376"/>
      <c r="M33" s="376"/>
      <c r="N33" s="376"/>
      <c r="O33" s="376"/>
      <c r="P33" s="376"/>
      <c r="Q33" s="376"/>
      <c r="R33" s="376"/>
      <c r="S33" s="376"/>
      <c r="T33" s="376"/>
      <c r="U33" s="90" t="s">
        <v>267</v>
      </c>
      <c r="V33" s="36"/>
      <c r="W33" s="36"/>
      <c r="X33" s="208"/>
      <c r="Y33" s="208"/>
      <c r="Z33" s="208"/>
      <c r="AA33" s="208"/>
      <c r="AB33" s="208"/>
      <c r="AC33" s="208"/>
      <c r="AD33" s="208"/>
    </row>
  </sheetData>
  <sheetProtection/>
  <protectedRanges>
    <protectedRange sqref="X11:Y12" name="範囲1"/>
  </protectedRanges>
  <mergeCells count="131">
    <mergeCell ref="S11:U11"/>
    <mergeCell ref="Z11:AB11"/>
    <mergeCell ref="B13:B15"/>
    <mergeCell ref="C13:C15"/>
    <mergeCell ref="D13:D15"/>
    <mergeCell ref="E13:E15"/>
    <mergeCell ref="F13:F15"/>
    <mergeCell ref="G13:J13"/>
    <mergeCell ref="K13:N13"/>
    <mergeCell ref="O13:Q13"/>
    <mergeCell ref="R13:T13"/>
    <mergeCell ref="U13:W13"/>
    <mergeCell ref="X13:Z13"/>
    <mergeCell ref="AA13:AC13"/>
    <mergeCell ref="AD13:AF13"/>
    <mergeCell ref="G14:J14"/>
    <mergeCell ref="K14:N14"/>
    <mergeCell ref="O14:Q14"/>
    <mergeCell ref="R14:T14"/>
    <mergeCell ref="U14:W14"/>
    <mergeCell ref="X14:Z14"/>
    <mergeCell ref="AA14:AC14"/>
    <mergeCell ref="AD14:AF14"/>
    <mergeCell ref="O15:Q15"/>
    <mergeCell ref="R15:T15"/>
    <mergeCell ref="U15:W15"/>
    <mergeCell ref="X15:Z15"/>
    <mergeCell ref="AA15:AC15"/>
    <mergeCell ref="AD15:AF15"/>
    <mergeCell ref="G16:J16"/>
    <mergeCell ref="K16:N16"/>
    <mergeCell ref="O16:Q16"/>
    <mergeCell ref="R16:T16"/>
    <mergeCell ref="U16:W16"/>
    <mergeCell ref="X16:Z16"/>
    <mergeCell ref="AA16:AC16"/>
    <mergeCell ref="AD16:AF16"/>
    <mergeCell ref="G17:J17"/>
    <mergeCell ref="K17:N17"/>
    <mergeCell ref="O17:Q17"/>
    <mergeCell ref="R17:T17"/>
    <mergeCell ref="U17:W17"/>
    <mergeCell ref="X17:Z17"/>
    <mergeCell ref="AA17:AC17"/>
    <mergeCell ref="AD17:AF17"/>
    <mergeCell ref="G18:J18"/>
    <mergeCell ref="K18:N18"/>
    <mergeCell ref="O18:Q18"/>
    <mergeCell ref="R18:T18"/>
    <mergeCell ref="U18:W18"/>
    <mergeCell ref="X18:Z18"/>
    <mergeCell ref="AA18:AC18"/>
    <mergeCell ref="AD18:AF18"/>
    <mergeCell ref="G19:J19"/>
    <mergeCell ref="K19:N19"/>
    <mergeCell ref="O19:Q19"/>
    <mergeCell ref="R19:T19"/>
    <mergeCell ref="U19:W19"/>
    <mergeCell ref="X19:Z19"/>
    <mergeCell ref="AA19:AC19"/>
    <mergeCell ref="AD19:AF19"/>
    <mergeCell ref="G20:J20"/>
    <mergeCell ref="K20:N20"/>
    <mergeCell ref="O20:Q20"/>
    <mergeCell ref="R20:T20"/>
    <mergeCell ref="U20:W20"/>
    <mergeCell ref="X20:Z20"/>
    <mergeCell ref="AA20:AC20"/>
    <mergeCell ref="AD20:AF20"/>
    <mergeCell ref="G21:J21"/>
    <mergeCell ref="K21:N21"/>
    <mergeCell ref="O21:Q21"/>
    <mergeCell ref="R21:T21"/>
    <mergeCell ref="U21:W21"/>
    <mergeCell ref="X21:Z21"/>
    <mergeCell ref="AA21:AC21"/>
    <mergeCell ref="AD21:AF21"/>
    <mergeCell ref="G22:J22"/>
    <mergeCell ref="K22:N22"/>
    <mergeCell ref="O22:Q22"/>
    <mergeCell ref="R22:T22"/>
    <mergeCell ref="U22:W22"/>
    <mergeCell ref="X22:Z22"/>
    <mergeCell ref="AA22:AC22"/>
    <mergeCell ref="AD22:AF22"/>
    <mergeCell ref="G23:J23"/>
    <mergeCell ref="K23:N23"/>
    <mergeCell ref="O23:Q23"/>
    <mergeCell ref="R23:T23"/>
    <mergeCell ref="U23:W23"/>
    <mergeCell ref="X23:Z23"/>
    <mergeCell ref="AA23:AC23"/>
    <mergeCell ref="AD23:AF23"/>
    <mergeCell ref="X25:Z25"/>
    <mergeCell ref="AA25:AC25"/>
    <mergeCell ref="G24:J24"/>
    <mergeCell ref="K24:N24"/>
    <mergeCell ref="O24:Q24"/>
    <mergeCell ref="R24:T24"/>
    <mergeCell ref="U24:W24"/>
    <mergeCell ref="X24:Z24"/>
    <mergeCell ref="O29:Q29"/>
    <mergeCell ref="R29:T29"/>
    <mergeCell ref="AA24:AC24"/>
    <mergeCell ref="AD24:AF24"/>
    <mergeCell ref="B25:F25"/>
    <mergeCell ref="G25:J25"/>
    <mergeCell ref="K25:N25"/>
    <mergeCell ref="O25:Q25"/>
    <mergeCell ref="R25:T25"/>
    <mergeCell ref="U25:W25"/>
    <mergeCell ref="K31:N31"/>
    <mergeCell ref="O31:Q31"/>
    <mergeCell ref="R31:T31"/>
    <mergeCell ref="AD25:AF25"/>
    <mergeCell ref="G28:J28"/>
    <mergeCell ref="K28:N28"/>
    <mergeCell ref="O28:Q28"/>
    <mergeCell ref="R28:T28"/>
    <mergeCell ref="G29:J29"/>
    <mergeCell ref="K29:N29"/>
    <mergeCell ref="Z2:AE3"/>
    <mergeCell ref="G32:J32"/>
    <mergeCell ref="K32:T32"/>
    <mergeCell ref="G33:J33"/>
    <mergeCell ref="K33:T33"/>
    <mergeCell ref="G30:J30"/>
    <mergeCell ref="K30:N30"/>
    <mergeCell ref="O30:Q30"/>
    <mergeCell ref="R30:T30"/>
    <mergeCell ref="G31:J31"/>
  </mergeCells>
  <printOptions/>
  <pageMargins left="0.5905511811023623" right="0.1968503937007874" top="0.5118110236220472" bottom="0.5118110236220472" header="0.31496062992125984" footer="0.2755905511811024"/>
  <pageSetup fitToHeight="1" fitToWidth="1" horizontalDpi="600" verticalDpi="600" orientation="landscape" paperSize="9" scale="98"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B1:AP31"/>
  <sheetViews>
    <sheetView workbookViewId="0" topLeftCell="A1">
      <selection activeCell="L12" sqref="L12:O12"/>
    </sheetView>
  </sheetViews>
  <sheetFormatPr defaultColWidth="9.00390625" defaultRowHeight="13.5"/>
  <cols>
    <col min="1" max="1" width="1.12109375" style="93" customWidth="1"/>
    <col min="2" max="2" width="13.625" style="93" customWidth="1"/>
    <col min="3" max="3" width="15.75390625" style="93" customWidth="1"/>
    <col min="4" max="4" width="7.50390625" style="93" customWidth="1"/>
    <col min="5" max="10" width="8.625" style="93" customWidth="1"/>
    <col min="11" max="11" width="6.375" style="93" customWidth="1"/>
    <col min="12" max="24" width="2.875" style="93" customWidth="1"/>
    <col min="25" max="25" width="4.125" style="93" customWidth="1"/>
    <col min="26" max="26" width="2.875" style="93" customWidth="1"/>
    <col min="27" max="27" width="1.625" style="93" customWidth="1"/>
    <col min="28" max="28" width="4.00390625" style="93" customWidth="1"/>
    <col min="29" max="16384" width="9.00390625" style="93" customWidth="1"/>
  </cols>
  <sheetData>
    <row r="1" ht="19.5" customHeight="1">
      <c r="B1" s="2" t="s">
        <v>268</v>
      </c>
    </row>
    <row r="2" spans="2:26" ht="18" customHeight="1">
      <c r="B2" s="3" t="s">
        <v>269</v>
      </c>
      <c r="T2" s="502">
        <f>'表1（船）'!Z2</f>
        <v>0</v>
      </c>
      <c r="U2" s="503"/>
      <c r="V2" s="503"/>
      <c r="W2" s="503"/>
      <c r="X2" s="503"/>
      <c r="Y2" s="503"/>
      <c r="Z2" s="504"/>
    </row>
    <row r="3" spans="2:26" ht="18" customHeight="1">
      <c r="B3" s="28" t="s">
        <v>270</v>
      </c>
      <c r="T3" s="505"/>
      <c r="U3" s="506"/>
      <c r="V3" s="506"/>
      <c r="W3" s="506"/>
      <c r="X3" s="506"/>
      <c r="Y3" s="506"/>
      <c r="Z3" s="507"/>
    </row>
    <row r="4" ht="9.75" customHeight="1"/>
    <row r="5" ht="15" customHeight="1">
      <c r="B5" s="4" t="s">
        <v>150</v>
      </c>
    </row>
    <row r="6" spans="2:4" ht="18" customHeight="1">
      <c r="B6" s="29" t="s">
        <v>271</v>
      </c>
      <c r="C6" s="91"/>
      <c r="D6" s="28"/>
    </row>
    <row r="7" spans="2:4" ht="18" customHeight="1">
      <c r="B7" s="29" t="s">
        <v>272</v>
      </c>
      <c r="C7" s="28"/>
      <c r="D7" s="28"/>
    </row>
    <row r="8" spans="2:4" ht="18" customHeight="1">
      <c r="B8" s="29" t="s">
        <v>273</v>
      </c>
      <c r="C8" s="28"/>
      <c r="D8" s="28"/>
    </row>
    <row r="9" spans="2:4" ht="18" customHeight="1">
      <c r="B9" s="28" t="s">
        <v>174</v>
      </c>
      <c r="C9" s="28"/>
      <c r="D9" s="28"/>
    </row>
    <row r="10" spans="2:4" ht="18" customHeight="1">
      <c r="B10" s="326" t="s">
        <v>301</v>
      </c>
      <c r="C10" s="28"/>
      <c r="D10" s="28"/>
    </row>
    <row r="11" ht="15" customHeight="1"/>
    <row r="12" spans="2:42" s="56" customFormat="1" ht="18" customHeight="1">
      <c r="B12" s="55"/>
      <c r="C12" s="55"/>
      <c r="D12" s="55"/>
      <c r="E12" s="55"/>
      <c r="F12" s="55"/>
      <c r="G12" s="55"/>
      <c r="H12" s="55"/>
      <c r="I12" s="55"/>
      <c r="J12" s="55"/>
      <c r="K12" s="209" t="s">
        <v>151</v>
      </c>
      <c r="L12" s="475"/>
      <c r="M12" s="475"/>
      <c r="N12" s="475"/>
      <c r="O12" s="475"/>
      <c r="P12" s="66" t="s">
        <v>86</v>
      </c>
      <c r="Q12" s="180"/>
      <c r="R12" s="67" t="s">
        <v>85</v>
      </c>
      <c r="S12" s="67" t="s">
        <v>152</v>
      </c>
      <c r="T12" s="475"/>
      <c r="U12" s="475"/>
      <c r="V12" s="475"/>
      <c r="W12" s="475"/>
      <c r="X12" s="66" t="s">
        <v>86</v>
      </c>
      <c r="Y12" s="180"/>
      <c r="Z12" s="57" t="s">
        <v>85</v>
      </c>
      <c r="AA12" s="56" t="s">
        <v>153</v>
      </c>
      <c r="AB12" s="79"/>
      <c r="AF12" s="82"/>
      <c r="AG12" s="82"/>
      <c r="AH12" s="82"/>
      <c r="AI12" s="82"/>
      <c r="AJ12" s="82"/>
      <c r="AK12" s="82"/>
      <c r="AL12" s="82"/>
      <c r="AM12" s="82"/>
      <c r="AN12" s="82"/>
      <c r="AO12" s="82"/>
      <c r="AP12" s="82"/>
    </row>
    <row r="13" spans="2:42" s="56" customFormat="1" ht="4.5" customHeight="1" thickBot="1">
      <c r="B13" s="55"/>
      <c r="C13" s="55"/>
      <c r="D13" s="55"/>
      <c r="E13" s="55"/>
      <c r="F13" s="55"/>
      <c r="G13" s="55"/>
      <c r="H13" s="55"/>
      <c r="I13" s="55"/>
      <c r="J13" s="55"/>
      <c r="K13" s="210"/>
      <c r="L13" s="68"/>
      <c r="M13" s="68"/>
      <c r="N13" s="68"/>
      <c r="O13" s="66"/>
      <c r="P13" s="68"/>
      <c r="Q13" s="68"/>
      <c r="R13" s="67"/>
      <c r="S13" s="67"/>
      <c r="T13" s="68"/>
      <c r="U13" s="68"/>
      <c r="V13" s="68"/>
      <c r="W13" s="66"/>
      <c r="X13" s="68"/>
      <c r="Y13" s="68"/>
      <c r="Z13" s="69"/>
      <c r="AA13" s="70"/>
      <c r="AB13" s="79"/>
      <c r="AF13" s="82"/>
      <c r="AG13" s="82"/>
      <c r="AH13" s="82"/>
      <c r="AI13" s="82"/>
      <c r="AJ13" s="82"/>
      <c r="AK13" s="82"/>
      <c r="AL13" s="82"/>
      <c r="AM13" s="82"/>
      <c r="AN13" s="82"/>
      <c r="AO13" s="82"/>
      <c r="AP13" s="82"/>
    </row>
    <row r="14" spans="2:27" ht="21.75" customHeight="1">
      <c r="B14" s="476" t="s">
        <v>263</v>
      </c>
      <c r="C14" s="470" t="s">
        <v>30</v>
      </c>
      <c r="D14" s="487" t="s">
        <v>27</v>
      </c>
      <c r="E14" s="554" t="s">
        <v>38</v>
      </c>
      <c r="F14" s="482"/>
      <c r="G14" s="555"/>
      <c r="H14" s="554" t="s">
        <v>39</v>
      </c>
      <c r="I14" s="482"/>
      <c r="J14" s="470"/>
      <c r="K14" s="554" t="s">
        <v>25</v>
      </c>
      <c r="L14" s="469"/>
      <c r="M14" s="482"/>
      <c r="N14" s="482"/>
      <c r="O14" s="482"/>
      <c r="P14" s="482"/>
      <c r="Q14" s="482"/>
      <c r="R14" s="555"/>
      <c r="S14" s="551" t="s">
        <v>308</v>
      </c>
      <c r="T14" s="552"/>
      <c r="U14" s="552"/>
      <c r="V14" s="552"/>
      <c r="W14" s="552"/>
      <c r="X14" s="552"/>
      <c r="Y14" s="552"/>
      <c r="Z14" s="552"/>
      <c r="AA14" s="553"/>
    </row>
    <row r="15" spans="2:27" ht="27" customHeight="1">
      <c r="B15" s="477"/>
      <c r="C15" s="474"/>
      <c r="D15" s="488"/>
      <c r="E15" s="244" t="s">
        <v>235</v>
      </c>
      <c r="F15" s="245" t="s">
        <v>2</v>
      </c>
      <c r="G15" s="246" t="s">
        <v>13</v>
      </c>
      <c r="H15" s="235" t="s">
        <v>235</v>
      </c>
      <c r="I15" s="236" t="s">
        <v>2</v>
      </c>
      <c r="J15" s="236" t="s">
        <v>13</v>
      </c>
      <c r="K15" s="455" t="s">
        <v>234</v>
      </c>
      <c r="L15" s="473"/>
      <c r="M15" s="548" t="s">
        <v>2</v>
      </c>
      <c r="N15" s="548"/>
      <c r="O15" s="548"/>
      <c r="P15" s="548" t="s">
        <v>236</v>
      </c>
      <c r="Q15" s="548"/>
      <c r="R15" s="549"/>
      <c r="S15" s="456" t="s">
        <v>14</v>
      </c>
      <c r="T15" s="456"/>
      <c r="U15" s="473"/>
      <c r="V15" s="550" t="s">
        <v>304</v>
      </c>
      <c r="W15" s="550"/>
      <c r="X15" s="550"/>
      <c r="Y15" s="474" t="s">
        <v>13</v>
      </c>
      <c r="Z15" s="456"/>
      <c r="AA15" s="458"/>
    </row>
    <row r="16" spans="2:27" ht="21.75" customHeight="1" thickBot="1">
      <c r="B16" s="478"/>
      <c r="C16" s="459"/>
      <c r="D16" s="489"/>
      <c r="E16" s="33" t="s">
        <v>154</v>
      </c>
      <c r="F16" s="31" t="s">
        <v>155</v>
      </c>
      <c r="G16" s="183" t="s">
        <v>156</v>
      </c>
      <c r="H16" s="32" t="s">
        <v>154</v>
      </c>
      <c r="I16" s="44" t="s">
        <v>155</v>
      </c>
      <c r="J16" s="12" t="s">
        <v>156</v>
      </c>
      <c r="K16" s="462" t="s">
        <v>154</v>
      </c>
      <c r="L16" s="463"/>
      <c r="M16" s="484" t="s">
        <v>155</v>
      </c>
      <c r="N16" s="484"/>
      <c r="O16" s="484"/>
      <c r="P16" s="484" t="s">
        <v>156</v>
      </c>
      <c r="Q16" s="484"/>
      <c r="R16" s="556"/>
      <c r="S16" s="460" t="s">
        <v>154</v>
      </c>
      <c r="T16" s="460"/>
      <c r="U16" s="463"/>
      <c r="V16" s="459" t="s">
        <v>155</v>
      </c>
      <c r="W16" s="460"/>
      <c r="X16" s="463"/>
      <c r="Y16" s="459" t="s">
        <v>156</v>
      </c>
      <c r="Z16" s="460"/>
      <c r="AA16" s="537"/>
    </row>
    <row r="17" spans="2:27" ht="21.75" customHeight="1" thickTop="1">
      <c r="B17" s="327">
        <f>IF(COUNTA('表1（船）'!B16)=0,"",'表1（船）'!B16)</f>
      </c>
      <c r="C17" s="302">
        <f>IF(COUNTA('表1（船）'!D16)=0,"",'表1（船）'!D16)</f>
      </c>
      <c r="D17" s="303">
        <f>IF(COUNTA('表1（船）'!F16)=0,"",'表1（船）'!F16)</f>
      </c>
      <c r="E17" s="187">
        <f>IF(COUNTA('表1（船）'!R16)=0,"",'表1（船）'!R16)</f>
      </c>
      <c r="F17" s="188"/>
      <c r="G17" s="189">
        <f>IF(COUNT(F17)=0,"",E17*(100-F17)/100)</f>
      </c>
      <c r="H17" s="16">
        <f>IF(COUNTA('表1（船）'!U16)=0,"",'表1（船）'!U16)</f>
      </c>
      <c r="I17" s="239"/>
      <c r="J17" s="195">
        <f>IF(COUNT(I17)=0,"",H17*(100-I17)/100)</f>
      </c>
      <c r="K17" s="437">
        <f>IF(COUNTA('表1（船）'!O16)=0,"",'表1（船）'!O16)</f>
      </c>
      <c r="L17" s="538"/>
      <c r="M17" s="539"/>
      <c r="N17" s="540"/>
      <c r="O17" s="541"/>
      <c r="P17" s="542">
        <f>IF(COUNT(M17)=0,"",(K17*(100-M17)/100))</f>
      </c>
      <c r="Q17" s="542"/>
      <c r="R17" s="543"/>
      <c r="S17" s="544">
        <f>'表1（船）'!AA16</f>
      </c>
      <c r="T17" s="545"/>
      <c r="U17" s="545"/>
      <c r="V17" s="546"/>
      <c r="W17" s="546"/>
      <c r="X17" s="546"/>
      <c r="Y17" s="545">
        <f>IF(COUNT(V17)=0,"",ROUND(S17*(100-V17)/100,2))</f>
      </c>
      <c r="Z17" s="545"/>
      <c r="AA17" s="547"/>
    </row>
    <row r="18" spans="2:27" ht="21.75" customHeight="1">
      <c r="B18" s="328">
        <f>IF(COUNTA('表1（船）'!B17)=0,"",'表1（船）'!B17)</f>
      </c>
      <c r="C18" s="304">
        <f>IF(COUNTA('表1（船）'!D17)=0,"",'表1（船）'!D17)</f>
      </c>
      <c r="D18" s="305">
        <f>IF(COUNTA('表1（船）'!F17)=0,"",'表1（船）'!F17)</f>
      </c>
      <c r="E18" s="14">
        <f>IF(COUNTA('表1（船）'!R17)=0,"",'表1（船）'!R17)</f>
      </c>
      <c r="F18" s="184"/>
      <c r="G18" s="190">
        <f aca="true" t="shared" si="0" ref="G18:G25">IF(COUNT(F18)=0,"",E18*(100-F18)/100)</f>
      </c>
      <c r="H18" s="13">
        <f>IF(COUNTA('表1（船）'!U17)=0,"",'表1（船）'!U17)</f>
      </c>
      <c r="I18" s="238"/>
      <c r="J18" s="196">
        <f aca="true" t="shared" si="1" ref="J18:J25">IF(COUNT(I18)=0,"",H18*(100-I18)/100)</f>
      </c>
      <c r="K18" s="421">
        <f>IF(COUNTA('表1（船）'!O17)=0,"",'表1（船）'!O17)</f>
      </c>
      <c r="L18" s="490"/>
      <c r="M18" s="491"/>
      <c r="N18" s="492"/>
      <c r="O18" s="493"/>
      <c r="P18" s="531">
        <f aca="true" t="shared" si="2" ref="P18:P25">IF(COUNT(M18)=0,"",(K18*(100-M18)/100))</f>
      </c>
      <c r="Q18" s="531"/>
      <c r="R18" s="532"/>
      <c r="S18" s="533">
        <f>'表1（船）'!AA17</f>
      </c>
      <c r="T18" s="534"/>
      <c r="U18" s="534"/>
      <c r="V18" s="535"/>
      <c r="W18" s="535"/>
      <c r="X18" s="535"/>
      <c r="Y18" s="534">
        <f aca="true" t="shared" si="3" ref="Y18:Y25">IF(COUNT(V18)=0,"",ROUND(S18*(100-V18)/100,2))</f>
      </c>
      <c r="Z18" s="534"/>
      <c r="AA18" s="536"/>
    </row>
    <row r="19" spans="2:27" ht="21.75" customHeight="1">
      <c r="B19" s="328">
        <f>IF(COUNTA('表1（船）'!B18)=0,"",'表1（船）'!B18)</f>
      </c>
      <c r="C19" s="304">
        <f>IF(COUNTA('表1（船）'!D18)=0,"",'表1（船）'!D18)</f>
      </c>
      <c r="D19" s="305">
        <f>IF(COUNTA('表1（船）'!F18)=0,"",'表1（船）'!F18)</f>
      </c>
      <c r="E19" s="14">
        <f>IF(COUNTA('表1（船）'!R18)=0,"",'表1（船）'!R18)</f>
      </c>
      <c r="F19" s="184"/>
      <c r="G19" s="190">
        <f t="shared" si="0"/>
      </c>
      <c r="H19" s="13">
        <f>IF(COUNTA('表1（船）'!U18)=0,"",'表1（船）'!U18)</f>
      </c>
      <c r="I19" s="238"/>
      <c r="J19" s="196">
        <f t="shared" si="1"/>
      </c>
      <c r="K19" s="421">
        <f>IF(COUNTA('表1（船）'!O18)=0,"",'表1（船）'!O18)</f>
      </c>
      <c r="L19" s="490"/>
      <c r="M19" s="491"/>
      <c r="N19" s="492"/>
      <c r="O19" s="493"/>
      <c r="P19" s="531">
        <f t="shared" si="2"/>
      </c>
      <c r="Q19" s="531"/>
      <c r="R19" s="532"/>
      <c r="S19" s="533">
        <f>'表1（船）'!AA18</f>
      </c>
      <c r="T19" s="534"/>
      <c r="U19" s="534"/>
      <c r="V19" s="535"/>
      <c r="W19" s="535"/>
      <c r="X19" s="535"/>
      <c r="Y19" s="534">
        <f t="shared" si="3"/>
      </c>
      <c r="Z19" s="534"/>
      <c r="AA19" s="536"/>
    </row>
    <row r="20" spans="2:27" ht="21.75" customHeight="1">
      <c r="B20" s="328">
        <f>IF(COUNTA('表1（船）'!B19)=0,"",'表1（船）'!B19)</f>
      </c>
      <c r="C20" s="304">
        <f>IF(COUNTA('表1（船）'!D19)=0,"",'表1（船）'!D19)</f>
      </c>
      <c r="D20" s="305">
        <f>IF(COUNTA('表1（船）'!F19)=0,"",'表1（船）'!F19)</f>
      </c>
      <c r="E20" s="14">
        <f>IF(COUNTA('表1（船）'!R19)=0,"",'表1（船）'!R19)</f>
      </c>
      <c r="F20" s="184"/>
      <c r="G20" s="190">
        <f t="shared" si="0"/>
      </c>
      <c r="H20" s="13">
        <f>IF(COUNTA('表1（船）'!U19)=0,"",'表1（船）'!U19)</f>
      </c>
      <c r="I20" s="238"/>
      <c r="J20" s="196">
        <f t="shared" si="1"/>
      </c>
      <c r="K20" s="421">
        <f>IF(COUNTA('表1（船）'!O19)=0,"",'表1（船）'!O19)</f>
      </c>
      <c r="L20" s="490"/>
      <c r="M20" s="491"/>
      <c r="N20" s="492"/>
      <c r="O20" s="493"/>
      <c r="P20" s="531">
        <f t="shared" si="2"/>
      </c>
      <c r="Q20" s="531"/>
      <c r="R20" s="532"/>
      <c r="S20" s="533">
        <f>'表1（船）'!AA19</f>
      </c>
      <c r="T20" s="534"/>
      <c r="U20" s="534"/>
      <c r="V20" s="535"/>
      <c r="W20" s="535"/>
      <c r="X20" s="535"/>
      <c r="Y20" s="534">
        <f t="shared" si="3"/>
      </c>
      <c r="Z20" s="534"/>
      <c r="AA20" s="536"/>
    </row>
    <row r="21" spans="2:27" ht="21.75" customHeight="1">
      <c r="B21" s="328">
        <f>IF(COUNTA('表1（船）'!B20)=0,"",'表1（船）'!B20)</f>
      </c>
      <c r="C21" s="304">
        <f>IF(COUNTA('表1（船）'!D20)=0,"",'表1（船）'!D20)</f>
      </c>
      <c r="D21" s="305">
        <f>IF(COUNTA('表1（船）'!F20)=0,"",'表1（船）'!F20)</f>
      </c>
      <c r="E21" s="14">
        <f>IF(COUNTA('表1（船）'!R20)=0,"",'表1（船）'!R20)</f>
      </c>
      <c r="F21" s="184"/>
      <c r="G21" s="190">
        <f t="shared" si="0"/>
      </c>
      <c r="H21" s="13">
        <f>IF(COUNTA('表1（船）'!U20)=0,"",'表1（船）'!U20)</f>
      </c>
      <c r="I21" s="238"/>
      <c r="J21" s="196">
        <f t="shared" si="1"/>
      </c>
      <c r="K21" s="421">
        <f>IF(COUNTA('表1（船）'!O20)=0,"",'表1（船）'!O20)</f>
      </c>
      <c r="L21" s="490"/>
      <c r="M21" s="491"/>
      <c r="N21" s="492"/>
      <c r="O21" s="493"/>
      <c r="P21" s="531">
        <f t="shared" si="2"/>
      </c>
      <c r="Q21" s="531"/>
      <c r="R21" s="532"/>
      <c r="S21" s="533">
        <f>'表1（船）'!AA20</f>
      </c>
      <c r="T21" s="534"/>
      <c r="U21" s="534"/>
      <c r="V21" s="535"/>
      <c r="W21" s="535"/>
      <c r="X21" s="535"/>
      <c r="Y21" s="534">
        <f t="shared" si="3"/>
      </c>
      <c r="Z21" s="534"/>
      <c r="AA21" s="536"/>
    </row>
    <row r="22" spans="2:27" ht="21.75" customHeight="1">
      <c r="B22" s="328">
        <f>IF(COUNTA('表1（船）'!B21)=0,"",'表1（船）'!B21)</f>
      </c>
      <c r="C22" s="306">
        <f>IF(COUNTA('表1（船）'!D21)=0,"",'表1（船）'!D21)</f>
      </c>
      <c r="D22" s="307">
        <f>IF(COUNTA('表1（船）'!F21)=0,"",'表1（船）'!F21)</f>
      </c>
      <c r="E22" s="15">
        <f>IF(COUNTA('表1（船）'!R21)=0,"",'表1（船）'!R21)</f>
      </c>
      <c r="F22" s="184"/>
      <c r="G22" s="190">
        <f t="shared" si="0"/>
      </c>
      <c r="H22" s="13">
        <f>IF(COUNTA('表1（船）'!U21)=0,"",'表1（船）'!U21)</f>
      </c>
      <c r="I22" s="238"/>
      <c r="J22" s="196">
        <f t="shared" si="1"/>
      </c>
      <c r="K22" s="421">
        <f>IF(COUNTA('表1（船）'!O21)=0,"",'表1（船）'!O21)</f>
      </c>
      <c r="L22" s="490"/>
      <c r="M22" s="491"/>
      <c r="N22" s="492"/>
      <c r="O22" s="493"/>
      <c r="P22" s="531">
        <f t="shared" si="2"/>
      </c>
      <c r="Q22" s="531"/>
      <c r="R22" s="532"/>
      <c r="S22" s="533">
        <f>'表1（船）'!AA21</f>
      </c>
      <c r="T22" s="534"/>
      <c r="U22" s="534"/>
      <c r="V22" s="535"/>
      <c r="W22" s="535"/>
      <c r="X22" s="535"/>
      <c r="Y22" s="534">
        <f t="shared" si="3"/>
      </c>
      <c r="Z22" s="534"/>
      <c r="AA22" s="536"/>
    </row>
    <row r="23" spans="2:27" ht="21.75" customHeight="1">
      <c r="B23" s="327">
        <f>IF(COUNTA('表1（船）'!B22)=0,"",'表1（船）'!B22)</f>
      </c>
      <c r="C23" s="306">
        <f>IF(COUNTA('表1（船）'!D22)=0,"",'表1（船）'!D22)</f>
      </c>
      <c r="D23" s="306">
        <f>IF(COUNTA('表1（船）'!F22)=0,"",'表1（船）'!F22)</f>
      </c>
      <c r="E23" s="15">
        <f>IF(COUNTA('表1（船）'!R22)=0,"",'表1（船）'!R22)</f>
      </c>
      <c r="F23" s="184"/>
      <c r="G23" s="190">
        <f t="shared" si="0"/>
      </c>
      <c r="H23" s="13">
        <f>IF(COUNTA('表1（船）'!U22)=0,"",'表1（船）'!U22)</f>
      </c>
      <c r="I23" s="287"/>
      <c r="J23" s="196">
        <f t="shared" si="1"/>
      </c>
      <c r="K23" s="421">
        <f>IF(COUNTA('表1（船）'!O22)=0,"",'表1（船）'!O22)</f>
      </c>
      <c r="L23" s="490"/>
      <c r="M23" s="491"/>
      <c r="N23" s="492"/>
      <c r="O23" s="493"/>
      <c r="P23" s="499">
        <f t="shared" si="2"/>
      </c>
      <c r="Q23" s="500"/>
      <c r="R23" s="501"/>
      <c r="S23" s="421">
        <f>'表1（船）'!AA22</f>
      </c>
      <c r="T23" s="422"/>
      <c r="U23" s="490"/>
      <c r="V23" s="496"/>
      <c r="W23" s="497"/>
      <c r="X23" s="498"/>
      <c r="Y23" s="494">
        <f t="shared" si="3"/>
      </c>
      <c r="Z23" s="422"/>
      <c r="AA23" s="495"/>
    </row>
    <row r="24" spans="2:27" ht="21.75" customHeight="1">
      <c r="B24" s="329">
        <f>IF(COUNTA('表1（船）'!B23)=0,"",'表1（船）'!B23)</f>
      </c>
      <c r="C24" s="308">
        <f>IF(COUNTA('表1（船）'!D23)=0,"",'表1（船）'!D23)</f>
      </c>
      <c r="D24" s="304">
        <f>IF(COUNTA('表1（船）'!F23)=0,"",'表1（船）'!F23)</f>
      </c>
      <c r="E24" s="14">
        <f>IF(COUNTA('表1（船）'!R23)=0,"",'表1（船）'!R23)</f>
      </c>
      <c r="F24" s="184"/>
      <c r="G24" s="190">
        <f t="shared" si="0"/>
      </c>
      <c r="H24" s="13">
        <f>IF(COUNTA('表1（船）'!U23)=0,"",'表1（船）'!U23)</f>
      </c>
      <c r="I24" s="238"/>
      <c r="J24" s="196">
        <f t="shared" si="1"/>
      </c>
      <c r="K24" s="421">
        <f>IF(COUNTA('表1（船）'!O23)=0,"",'表1（船）'!O23)</f>
      </c>
      <c r="L24" s="490"/>
      <c r="M24" s="491"/>
      <c r="N24" s="492"/>
      <c r="O24" s="493"/>
      <c r="P24" s="531">
        <f t="shared" si="2"/>
      </c>
      <c r="Q24" s="531"/>
      <c r="R24" s="532"/>
      <c r="S24" s="533">
        <f>'表1（船）'!AA23</f>
      </c>
      <c r="T24" s="534"/>
      <c r="U24" s="534"/>
      <c r="V24" s="535"/>
      <c r="W24" s="535"/>
      <c r="X24" s="535"/>
      <c r="Y24" s="534">
        <f t="shared" si="3"/>
      </c>
      <c r="Z24" s="534"/>
      <c r="AA24" s="536"/>
    </row>
    <row r="25" spans="2:27" ht="21.75" customHeight="1" thickBot="1">
      <c r="B25" s="330">
        <f>IF(COUNTA('表1（船）'!B24)=0,"",'表1（船）'!B24)</f>
      </c>
      <c r="C25" s="309">
        <f>IF(COUNTA('表1（船）'!D24)=0,"",'表1（船）'!D24)</f>
      </c>
      <c r="D25" s="310">
        <f>IF(COUNTA('表1（船）'!F24)=0,"",'表1（船）'!F24)</f>
      </c>
      <c r="E25" s="185">
        <f>IF(COUNTA('表1（船）'!R24)=0,"",'表1（船）'!R24)</f>
      </c>
      <c r="F25" s="191"/>
      <c r="G25" s="192">
        <f t="shared" si="0"/>
      </c>
      <c r="H25" s="186">
        <f>IF(COUNTA('表1（船）'!U24)=0,"",'表1（船）'!U24)</f>
      </c>
      <c r="I25" s="258"/>
      <c r="J25" s="261">
        <f t="shared" si="1"/>
      </c>
      <c r="K25" s="520">
        <f>IF(COUNTA('表1（船）'!O24)=0,"",'表1（船）'!O24)</f>
      </c>
      <c r="L25" s="521"/>
      <c r="M25" s="522"/>
      <c r="N25" s="523"/>
      <c r="O25" s="524"/>
      <c r="P25" s="525">
        <f t="shared" si="2"/>
      </c>
      <c r="Q25" s="525"/>
      <c r="R25" s="526"/>
      <c r="S25" s="527">
        <f>'表1（船）'!AA24</f>
      </c>
      <c r="T25" s="528"/>
      <c r="U25" s="528"/>
      <c r="V25" s="529"/>
      <c r="W25" s="529"/>
      <c r="X25" s="529"/>
      <c r="Y25" s="528">
        <f t="shared" si="3"/>
      </c>
      <c r="Z25" s="528"/>
      <c r="AA25" s="530"/>
    </row>
    <row r="26" spans="2:27" ht="21.75" customHeight="1" thickBot="1" thickTop="1">
      <c r="B26" s="40"/>
      <c r="C26" s="40"/>
      <c r="D26" s="40"/>
      <c r="E26" s="259"/>
      <c r="F26" s="262"/>
      <c r="G26" s="260"/>
      <c r="H26" s="260"/>
      <c r="I26" s="262"/>
      <c r="J26" s="260"/>
      <c r="K26" s="509"/>
      <c r="L26" s="509"/>
      <c r="M26" s="510"/>
      <c r="N26" s="510"/>
      <c r="O26" s="510"/>
      <c r="P26" s="511" t="s">
        <v>287</v>
      </c>
      <c r="Q26" s="512"/>
      <c r="R26" s="513"/>
      <c r="S26" s="514">
        <f>IF(COUNT(S17:U25)=0,"",SUM(S17:U25))</f>
      </c>
      <c r="T26" s="515"/>
      <c r="U26" s="516"/>
      <c r="V26" s="517">
        <f>IF(COUNT(V17:V25)=0,"",(100-100*Y26/S26))</f>
      </c>
      <c r="W26" s="517"/>
      <c r="X26" s="517"/>
      <c r="Y26" s="518">
        <f>IF(COUNT(Y17:AA25)=0,"",SUM(Y17:AA25))</f>
      </c>
      <c r="Z26" s="518"/>
      <c r="AA26" s="519"/>
    </row>
    <row r="27" spans="2:21" ht="13.5" customHeight="1">
      <c r="B27" s="508" t="s">
        <v>237</v>
      </c>
      <c r="C27" s="508"/>
      <c r="D27" s="508"/>
      <c r="E27" s="508"/>
      <c r="F27" s="508"/>
      <c r="G27" s="508"/>
      <c r="H27" s="508"/>
      <c r="I27" s="508"/>
      <c r="J27" s="508"/>
      <c r="K27" s="508"/>
      <c r="L27" s="508"/>
      <c r="M27" s="508"/>
      <c r="N27" s="508"/>
      <c r="O27" s="508"/>
      <c r="P27" s="508"/>
      <c r="Q27" s="508"/>
      <c r="R27" s="508"/>
      <c r="S27" s="508"/>
      <c r="T27" s="45"/>
      <c r="U27" s="45"/>
    </row>
    <row r="30" ht="13.5">
      <c r="O30" s="207"/>
    </row>
    <row r="31" ht="14.25">
      <c r="M31" s="61"/>
    </row>
  </sheetData>
  <sheetProtection/>
  <protectedRanges>
    <protectedRange sqref="R12:S13" name="範囲1"/>
  </protectedRanges>
  <mergeCells count="83">
    <mergeCell ref="S14:AA14"/>
    <mergeCell ref="B14:B16"/>
    <mergeCell ref="C14:C16"/>
    <mergeCell ref="D14:D16"/>
    <mergeCell ref="E14:G14"/>
    <mergeCell ref="H14:J14"/>
    <mergeCell ref="K14:R14"/>
    <mergeCell ref="K16:L16"/>
    <mergeCell ref="M16:O16"/>
    <mergeCell ref="P16:R16"/>
    <mergeCell ref="K15:L15"/>
    <mergeCell ref="M15:O15"/>
    <mergeCell ref="P15:R15"/>
    <mergeCell ref="S15:U15"/>
    <mergeCell ref="V15:X15"/>
    <mergeCell ref="Y15:AA15"/>
    <mergeCell ref="S16:U16"/>
    <mergeCell ref="V16:X16"/>
    <mergeCell ref="Y16:AA16"/>
    <mergeCell ref="K17:L17"/>
    <mergeCell ref="M17:O17"/>
    <mergeCell ref="P17:R17"/>
    <mergeCell ref="S17:U17"/>
    <mergeCell ref="V17:X17"/>
    <mergeCell ref="Y17:AA17"/>
    <mergeCell ref="K18:L18"/>
    <mergeCell ref="M18:O18"/>
    <mergeCell ref="P18:R18"/>
    <mergeCell ref="S18:U18"/>
    <mergeCell ref="V18:X18"/>
    <mergeCell ref="Y18:AA18"/>
    <mergeCell ref="K19:L19"/>
    <mergeCell ref="M19:O19"/>
    <mergeCell ref="P19:R19"/>
    <mergeCell ref="S19:U19"/>
    <mergeCell ref="V19:X19"/>
    <mergeCell ref="Y19:AA19"/>
    <mergeCell ref="K20:L20"/>
    <mergeCell ref="M20:O20"/>
    <mergeCell ref="P20:R20"/>
    <mergeCell ref="S20:U20"/>
    <mergeCell ref="V20:X20"/>
    <mergeCell ref="Y20:AA20"/>
    <mergeCell ref="K21:L21"/>
    <mergeCell ref="M21:O21"/>
    <mergeCell ref="P21:R21"/>
    <mergeCell ref="S21:U21"/>
    <mergeCell ref="V21:X21"/>
    <mergeCell ref="Y21:AA21"/>
    <mergeCell ref="K22:L22"/>
    <mergeCell ref="M22:O22"/>
    <mergeCell ref="P22:R22"/>
    <mergeCell ref="S22:U22"/>
    <mergeCell ref="V22:X22"/>
    <mergeCell ref="Y22:AA22"/>
    <mergeCell ref="K24:L24"/>
    <mergeCell ref="M24:O24"/>
    <mergeCell ref="P24:R24"/>
    <mergeCell ref="S24:U24"/>
    <mergeCell ref="V24:X24"/>
    <mergeCell ref="Y24:AA24"/>
    <mergeCell ref="K25:L25"/>
    <mergeCell ref="M25:O25"/>
    <mergeCell ref="P25:R25"/>
    <mergeCell ref="S25:U25"/>
    <mergeCell ref="V25:X25"/>
    <mergeCell ref="Y25:AA25"/>
    <mergeCell ref="T2:Z3"/>
    <mergeCell ref="L12:O12"/>
    <mergeCell ref="T12:W12"/>
    <mergeCell ref="B27:S27"/>
    <mergeCell ref="K26:L26"/>
    <mergeCell ref="M26:O26"/>
    <mergeCell ref="P26:R26"/>
    <mergeCell ref="S26:U26"/>
    <mergeCell ref="V26:X26"/>
    <mergeCell ref="Y26:AA26"/>
    <mergeCell ref="K23:L23"/>
    <mergeCell ref="M23:O23"/>
    <mergeCell ref="Y23:AA23"/>
    <mergeCell ref="V23:X23"/>
    <mergeCell ref="S23:U23"/>
    <mergeCell ref="P23:R23"/>
  </mergeCells>
  <printOptions/>
  <pageMargins left="0.5905511811023623" right="0.1968503937007874" top="0.5118110236220472" bottom="0.5118110236220472" header="0.31496062992125984" footer="0.2755905511811024"/>
  <pageSetup fitToHeight="1" fitToWidth="1" horizontalDpi="600" verticalDpi="600" orientation="landscape" paperSize="9"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F9" sqref="F9"/>
    </sheetView>
  </sheetViews>
  <sheetFormatPr defaultColWidth="9.00390625" defaultRowHeight="13.5"/>
  <cols>
    <col min="1" max="1" width="4.625" style="93" customWidth="1"/>
    <col min="2" max="2" width="1.75390625" style="93" customWidth="1"/>
    <col min="3" max="3" width="7.625" style="93" customWidth="1"/>
    <col min="4" max="4" width="60.125" style="93" customWidth="1"/>
    <col min="5" max="5" width="2.50390625" style="93" customWidth="1"/>
    <col min="6" max="6" width="13.375" style="93" customWidth="1"/>
    <col min="7" max="7" width="9.375" style="93" customWidth="1"/>
    <col min="8" max="16384" width="9.00390625" style="93" customWidth="1"/>
  </cols>
  <sheetData>
    <row r="1" spans="1:6" ht="19.5" customHeight="1">
      <c r="A1" s="2" t="s">
        <v>274</v>
      </c>
      <c r="B1" s="2"/>
      <c r="C1" s="2"/>
      <c r="D1" s="2"/>
      <c r="E1" s="502">
        <f>'表1（船）'!Z2</f>
        <v>0</v>
      </c>
      <c r="F1" s="504"/>
    </row>
    <row r="2" spans="5:6" ht="18" customHeight="1">
      <c r="E2" s="505"/>
      <c r="F2" s="507"/>
    </row>
    <row r="3" spans="1:2" ht="18" customHeight="1">
      <c r="A3" s="5"/>
      <c r="B3" s="93" t="s">
        <v>157</v>
      </c>
    </row>
    <row r="4" spans="1:2" ht="18" customHeight="1">
      <c r="A4" s="5"/>
      <c r="B4" s="93" t="s">
        <v>275</v>
      </c>
    </row>
    <row r="5" ht="6" customHeight="1">
      <c r="A5" s="5"/>
    </row>
    <row r="6" ht="18" customHeight="1">
      <c r="C6" s="91" t="s">
        <v>276</v>
      </c>
    </row>
    <row r="7" ht="18" customHeight="1" thickBot="1"/>
    <row r="8" spans="2:6" ht="25.5" customHeight="1" thickBot="1">
      <c r="B8" s="557" t="s">
        <v>15</v>
      </c>
      <c r="C8" s="558"/>
      <c r="D8" s="558"/>
      <c r="E8" s="559"/>
      <c r="F8" s="211" t="s">
        <v>16</v>
      </c>
    </row>
    <row r="9" spans="2:6" ht="45" customHeight="1" thickTop="1">
      <c r="B9" s="212"/>
      <c r="C9" s="213" t="s">
        <v>3</v>
      </c>
      <c r="D9" s="214"/>
      <c r="E9" s="215"/>
      <c r="F9" s="216"/>
    </row>
    <row r="10" spans="2:6" ht="45" customHeight="1">
      <c r="B10" s="217"/>
      <c r="C10" s="218" t="s">
        <v>4</v>
      </c>
      <c r="D10" s="219"/>
      <c r="E10" s="218"/>
      <c r="F10" s="216"/>
    </row>
    <row r="11" spans="2:6" ht="45" customHeight="1">
      <c r="B11" s="217"/>
      <c r="C11" s="218" t="s">
        <v>5</v>
      </c>
      <c r="D11" s="219"/>
      <c r="E11" s="218"/>
      <c r="F11" s="216"/>
    </row>
    <row r="12" spans="2:6" ht="45" customHeight="1">
      <c r="B12" s="217"/>
      <c r="C12" s="218" t="s">
        <v>6</v>
      </c>
      <c r="D12" s="219"/>
      <c r="E12" s="218"/>
      <c r="F12" s="216"/>
    </row>
    <row r="13" spans="2:6" ht="45" customHeight="1">
      <c r="B13" s="217"/>
      <c r="C13" s="218" t="s">
        <v>7</v>
      </c>
      <c r="D13" s="219"/>
      <c r="E13" s="218"/>
      <c r="F13" s="216"/>
    </row>
    <row r="14" spans="2:6" ht="45" customHeight="1">
      <c r="B14" s="217"/>
      <c r="C14" s="218" t="s">
        <v>8</v>
      </c>
      <c r="D14" s="219"/>
      <c r="E14" s="218"/>
      <c r="F14" s="216"/>
    </row>
    <row r="15" spans="2:6" ht="45" customHeight="1">
      <c r="B15" s="217"/>
      <c r="C15" s="218" t="s">
        <v>9</v>
      </c>
      <c r="D15" s="219"/>
      <c r="E15" s="218"/>
      <c r="F15" s="216"/>
    </row>
    <row r="16" spans="2:6" ht="45" customHeight="1">
      <c r="B16" s="217"/>
      <c r="C16" s="219" t="s">
        <v>55</v>
      </c>
      <c r="D16" s="233"/>
      <c r="E16" s="218" t="s">
        <v>158</v>
      </c>
      <c r="F16" s="216"/>
    </row>
    <row r="17" spans="2:6" ht="45" customHeight="1" thickBot="1">
      <c r="B17" s="220"/>
      <c r="C17" s="221" t="s">
        <v>55</v>
      </c>
      <c r="D17" s="234"/>
      <c r="E17" s="222" t="s">
        <v>158</v>
      </c>
      <c r="F17" s="223"/>
    </row>
    <row r="19" ht="13.5">
      <c r="C19" s="7" t="s">
        <v>277</v>
      </c>
    </row>
  </sheetData>
  <sheetProtection/>
  <mergeCells count="2">
    <mergeCell ref="B8:E8"/>
    <mergeCell ref="E1:F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2024.03.01&amp;C-6-</oddFooter>
    <firstFooter>&amp;L&amp;9 2013.10</first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F9" sqref="F9"/>
    </sheetView>
  </sheetViews>
  <sheetFormatPr defaultColWidth="9.00390625" defaultRowHeight="13.5"/>
  <cols>
    <col min="1" max="1" width="4.625" style="93" customWidth="1"/>
    <col min="2" max="2" width="1.75390625" style="93" customWidth="1"/>
    <col min="3" max="3" width="7.625" style="93" customWidth="1"/>
    <col min="4" max="4" width="60.125" style="93" customWidth="1"/>
    <col min="5" max="5" width="2.50390625" style="93" customWidth="1"/>
    <col min="6" max="6" width="13.375" style="93" customWidth="1"/>
    <col min="7" max="7" width="9.375" style="93" customWidth="1"/>
    <col min="8" max="16384" width="9.00390625" style="93" customWidth="1"/>
  </cols>
  <sheetData>
    <row r="1" spans="1:4" ht="19.5" customHeight="1">
      <c r="A1" s="2" t="s">
        <v>278</v>
      </c>
      <c r="B1" s="2"/>
      <c r="C1" s="2"/>
      <c r="D1" s="2"/>
    </row>
    <row r="2" spans="5:6" ht="18" customHeight="1">
      <c r="E2" s="502">
        <f>'表1（船）'!Z2</f>
        <v>0</v>
      </c>
      <c r="F2" s="504"/>
    </row>
    <row r="3" spans="1:6" ht="18" customHeight="1">
      <c r="A3" s="5"/>
      <c r="B3" s="93" t="s">
        <v>57</v>
      </c>
      <c r="E3" s="505"/>
      <c r="F3" s="507"/>
    </row>
    <row r="4" spans="1:2" ht="21" customHeight="1">
      <c r="A4" s="5"/>
      <c r="B4" s="93" t="s">
        <v>159</v>
      </c>
    </row>
    <row r="5" ht="6" customHeight="1">
      <c r="A5" s="5"/>
    </row>
    <row r="6" ht="18" customHeight="1">
      <c r="C6" s="91" t="s">
        <v>279</v>
      </c>
    </row>
    <row r="7" ht="18" customHeight="1" thickBot="1"/>
    <row r="8" spans="2:6" ht="25.5" customHeight="1" thickBot="1">
      <c r="B8" s="557" t="s">
        <v>15</v>
      </c>
      <c r="C8" s="558"/>
      <c r="D8" s="558"/>
      <c r="E8" s="559"/>
      <c r="F8" s="211" t="s">
        <v>16</v>
      </c>
    </row>
    <row r="9" spans="2:6" ht="45" customHeight="1" thickTop="1">
      <c r="B9" s="212"/>
      <c r="C9" s="560" t="s">
        <v>160</v>
      </c>
      <c r="D9" s="561"/>
      <c r="E9" s="562"/>
      <c r="F9" s="216"/>
    </row>
    <row r="10" spans="2:6" ht="45" customHeight="1">
      <c r="B10" s="217"/>
      <c r="C10" s="219" t="s">
        <v>58</v>
      </c>
      <c r="D10" s="219"/>
      <c r="E10" s="218"/>
      <c r="F10" s="216"/>
    </row>
    <row r="11" spans="2:6" ht="45" customHeight="1" thickBot="1">
      <c r="B11" s="220"/>
      <c r="C11" s="221" t="s">
        <v>55</v>
      </c>
      <c r="D11" s="234"/>
      <c r="E11" s="222" t="s">
        <v>158</v>
      </c>
      <c r="F11" s="223"/>
    </row>
    <row r="13" ht="13.5">
      <c r="C13" s="7"/>
    </row>
  </sheetData>
  <sheetProtection/>
  <mergeCells count="3">
    <mergeCell ref="B8:E8"/>
    <mergeCell ref="C9:E9"/>
    <mergeCell ref="E2:F3"/>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2024.03.01&amp;C-7-</oddFooter>
    <firstFooter>&amp;L&amp;9 2013.10</first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F9" sqref="F9"/>
    </sheetView>
  </sheetViews>
  <sheetFormatPr defaultColWidth="9.00390625" defaultRowHeight="13.5"/>
  <cols>
    <col min="1" max="1" width="4.625" style="93" customWidth="1"/>
    <col min="2" max="2" width="1.75390625" style="93" customWidth="1"/>
    <col min="3" max="3" width="7.625" style="93" customWidth="1"/>
    <col min="4" max="4" width="60.125" style="93" customWidth="1"/>
    <col min="5" max="5" width="2.50390625" style="93" customWidth="1"/>
    <col min="6" max="6" width="13.375" style="93" customWidth="1"/>
    <col min="7" max="7" width="9.375" style="93" customWidth="1"/>
    <col min="8" max="16384" width="9.00390625" style="93" customWidth="1"/>
  </cols>
  <sheetData>
    <row r="1" spans="1:4" ht="19.5" customHeight="1">
      <c r="A1" s="2" t="s">
        <v>280</v>
      </c>
      <c r="B1" s="2"/>
      <c r="C1" s="2"/>
      <c r="D1" s="2"/>
    </row>
    <row r="2" spans="5:6" ht="18" customHeight="1">
      <c r="E2" s="502">
        <f>'表1（船）'!Z2</f>
        <v>0</v>
      </c>
      <c r="F2" s="504"/>
    </row>
    <row r="3" spans="1:6" ht="18" customHeight="1">
      <c r="A3" s="5"/>
      <c r="B3" s="93" t="s">
        <v>59</v>
      </c>
      <c r="E3" s="505"/>
      <c r="F3" s="507"/>
    </row>
    <row r="4" spans="1:2" ht="21" customHeight="1">
      <c r="A4" s="5"/>
      <c r="B4" s="93" t="s">
        <v>159</v>
      </c>
    </row>
    <row r="5" ht="6" customHeight="1">
      <c r="A5" s="5"/>
    </row>
    <row r="6" ht="18" customHeight="1">
      <c r="C6" s="91" t="s">
        <v>279</v>
      </c>
    </row>
    <row r="7" ht="18" customHeight="1" thickBot="1"/>
    <row r="8" spans="2:6" ht="25.5" customHeight="1" thickBot="1">
      <c r="B8" s="557" t="s">
        <v>15</v>
      </c>
      <c r="C8" s="558"/>
      <c r="D8" s="558"/>
      <c r="E8" s="559"/>
      <c r="F8" s="211" t="s">
        <v>16</v>
      </c>
    </row>
    <row r="9" spans="2:6" ht="45" customHeight="1" thickTop="1">
      <c r="B9" s="212"/>
      <c r="C9" s="560" t="s">
        <v>161</v>
      </c>
      <c r="D9" s="561"/>
      <c r="E9" s="562"/>
      <c r="F9" s="216"/>
    </row>
    <row r="10" spans="2:6" ht="45" customHeight="1">
      <c r="B10" s="217"/>
      <c r="C10" s="219" t="s">
        <v>58</v>
      </c>
      <c r="D10" s="219"/>
      <c r="E10" s="218"/>
      <c r="F10" s="216"/>
    </row>
    <row r="11" spans="2:6" ht="45" customHeight="1" thickBot="1">
      <c r="B11" s="220"/>
      <c r="C11" s="221" t="s">
        <v>55</v>
      </c>
      <c r="D11" s="234"/>
      <c r="E11" s="222" t="s">
        <v>158</v>
      </c>
      <c r="F11" s="231"/>
    </row>
    <row r="13" ht="13.5">
      <c r="C13" s="7"/>
    </row>
  </sheetData>
  <sheetProtection/>
  <mergeCells count="3">
    <mergeCell ref="B8:E8"/>
    <mergeCell ref="C9:E9"/>
    <mergeCell ref="E2:F3"/>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2024.03.01&amp;C-8-</oddFooter>
    <firstFooter>&amp;L&amp;9 2013.10</first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吉川 正広</cp:lastModifiedBy>
  <cp:lastPrinted>2024-03-01T01:44:46Z</cp:lastPrinted>
  <dcterms:created xsi:type="dcterms:W3CDTF">2003-07-12T02:07:55Z</dcterms:created>
  <dcterms:modified xsi:type="dcterms:W3CDTF">2024-03-01T02:10:24Z</dcterms:modified>
  <cp:category/>
  <cp:version/>
  <cp:contentType/>
  <cp:contentStatus/>
</cp:coreProperties>
</file>