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3AAF846D-A7B4-4F72-BA7C-C05BE758B38B}" xr6:coauthVersionLast="47" xr6:coauthVersionMax="47" xr10:uidLastSave="{00000000-0000-0000-0000-000000000000}"/>
  <bookViews>
    <workbookView xWindow="3510" yWindow="2370" windowWidth="14820" windowHeight="13830" tabRatio="868" xr2:uid="{50ED889A-E3B8-4EC4-95F5-C1F52CFDD081}"/>
  </bookViews>
  <sheets>
    <sheet name="ﾁｪｯｸﾘｽﾄ表紙" sheetId="29" r:id="rId1"/>
    <sheet name="ﾁｪｯｸﾘｽﾄ記入表1" sheetId="15" r:id="rId2"/>
    <sheet name="ﾁｪｯｸﾘｽﾄ記入表2" sheetId="16" r:id="rId3"/>
    <sheet name="ﾁｪｯｸﾘｽﾄ記入表3" sheetId="17" r:id="rId4"/>
    <sheet name="表1" sheetId="21" r:id="rId5"/>
    <sheet name="表2" sheetId="22" r:id="rId6"/>
    <sheet name="表3" sheetId="19" r:id="rId7"/>
    <sheet name="表4" sheetId="9" r:id="rId8"/>
    <sheet name="表5" sheetId="23" r:id="rId9"/>
    <sheet name="表6" sheetId="20" r:id="rId10"/>
    <sheet name="表7" sheetId="30" r:id="rId11"/>
    <sheet name="表8" sheetId="31" r:id="rId12"/>
    <sheet name="表9" sheetId="33" r:id="rId13"/>
    <sheet name="表10" sheetId="2" r:id="rId14"/>
    <sheet name="環境目標" sheetId="34" r:id="rId15"/>
  </sheets>
  <definedNames>
    <definedName name="_xlnm.Print_Area" localSheetId="1">ﾁｪｯｸﾘｽﾄ記入表1!$A$1:$F$43</definedName>
    <definedName name="_xlnm.Print_Area" localSheetId="2">ﾁｪｯｸﾘｽﾄ記入表2!$A$1:$F$36</definedName>
    <definedName name="_xlnm.Print_Area" localSheetId="3">ﾁｪｯｸﾘｽﾄ記入表3!$A$1:$F$37</definedName>
    <definedName name="_xlnm.Print_Area" localSheetId="14">環境目標!$A$1:$AC$47</definedName>
    <definedName name="_xlnm.Print_Area" localSheetId="8">表5!$A$1:$Q$39</definedName>
    <definedName name="_xlnm.Print_Area" localSheetId="11">表8!$A$1:$K$36</definedName>
    <definedName name="_xlnm.Print_Area" localSheetId="12">表9!$A$1:$O$42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0" l="1"/>
  <c r="I20" i="20"/>
  <c r="K20" i="20"/>
  <c r="K19" i="20"/>
  <c r="K18" i="20"/>
  <c r="K17" i="20"/>
  <c r="K16" i="20"/>
  <c r="G27" i="20"/>
  <c r="I27" i="20"/>
  <c r="K27" i="20"/>
  <c r="K21" i="20"/>
  <c r="K22" i="20"/>
  <c r="K23" i="20"/>
  <c r="K24" i="20"/>
  <c r="K25" i="20"/>
  <c r="K26" i="20"/>
  <c r="AA14" i="22"/>
  <c r="AA13" i="22"/>
  <c r="AE59" i="21"/>
  <c r="AE57" i="21"/>
  <c r="AE55" i="21"/>
  <c r="AE53" i="21"/>
  <c r="AE51" i="21"/>
  <c r="AE49" i="21"/>
  <c r="AE47" i="21"/>
  <c r="AE45" i="21"/>
  <c r="X51" i="21"/>
  <c r="X49" i="21"/>
  <c r="N28" i="22"/>
  <c r="O28" i="34"/>
  <c r="X47" i="21"/>
  <c r="X45" i="21"/>
  <c r="L62" i="21"/>
  <c r="L61" i="21"/>
  <c r="AE41" i="21"/>
  <c r="AE39" i="21"/>
  <c r="AE37" i="21"/>
  <c r="AE35" i="21"/>
  <c r="AE33" i="21"/>
  <c r="W39" i="34"/>
  <c r="AE31" i="21"/>
  <c r="AE29" i="21"/>
  <c r="X41" i="21"/>
  <c r="X37" i="21"/>
  <c r="X39" i="21"/>
  <c r="X35" i="21"/>
  <c r="X33" i="21"/>
  <c r="X31" i="21"/>
  <c r="X29" i="21"/>
  <c r="N19" i="22"/>
  <c r="O19" i="34"/>
  <c r="AE21" i="21"/>
  <c r="AE23" i="21"/>
  <c r="AE25" i="21"/>
  <c r="AE27" i="21"/>
  <c r="X16" i="21"/>
  <c r="N27" i="21"/>
  <c r="L27" i="21"/>
  <c r="S25" i="21"/>
  <c r="N25" i="21"/>
  <c r="L25" i="21"/>
  <c r="AE16" i="21"/>
  <c r="AE14" i="21"/>
  <c r="AE12" i="21"/>
  <c r="AE10" i="21"/>
  <c r="L16" i="21"/>
  <c r="L44" i="21"/>
  <c r="N16" i="21"/>
  <c r="S16" i="21"/>
  <c r="X14" i="21"/>
  <c r="X12" i="21"/>
  <c r="X10" i="21"/>
  <c r="AC59" i="21"/>
  <c r="AC57" i="21"/>
  <c r="AC55" i="21"/>
  <c r="AC53" i="21"/>
  <c r="AC51" i="21"/>
  <c r="AC49" i="21"/>
  <c r="AC47" i="21"/>
  <c r="AC45" i="21"/>
  <c r="AC41" i="21"/>
  <c r="AC39" i="21"/>
  <c r="AC37" i="21"/>
  <c r="AC35" i="21"/>
  <c r="AC33" i="21"/>
  <c r="AC31" i="21"/>
  <c r="AC29" i="21"/>
  <c r="AC27" i="21"/>
  <c r="AC25" i="21"/>
  <c r="AC23" i="21"/>
  <c r="AC21" i="21"/>
  <c r="AC19" i="21"/>
  <c r="AC16" i="21"/>
  <c r="AC14" i="21"/>
  <c r="AC12" i="21"/>
  <c r="AC10" i="21"/>
  <c r="AA36" i="22"/>
  <c r="AA33" i="22"/>
  <c r="AA32" i="22"/>
  <c r="AA31" i="22"/>
  <c r="AA30" i="22"/>
  <c r="AA29" i="22"/>
  <c r="AA28" i="22"/>
  <c r="AA27" i="22"/>
  <c r="AA26" i="22"/>
  <c r="AA25" i="22"/>
  <c r="AA24" i="22"/>
  <c r="AA23" i="22"/>
  <c r="AA22" i="22"/>
  <c r="AA21" i="22"/>
  <c r="AA20" i="22"/>
  <c r="AA19" i="22"/>
  <c r="AA18" i="22"/>
  <c r="AA17" i="22"/>
  <c r="AA16" i="22"/>
  <c r="AA12" i="22"/>
  <c r="N14" i="22"/>
  <c r="N17" i="22"/>
  <c r="N16" i="22"/>
  <c r="O14" i="34"/>
  <c r="N13" i="22"/>
  <c r="O13" i="34"/>
  <c r="W40" i="34"/>
  <c r="X59" i="21"/>
  <c r="N33" i="22"/>
  <c r="O33" i="34"/>
  <c r="X57" i="21"/>
  <c r="N32" i="22"/>
  <c r="O32" i="34"/>
  <c r="X55" i="21"/>
  <c r="N31" i="22"/>
  <c r="O31" i="34"/>
  <c r="X53" i="21"/>
  <c r="N30" i="22"/>
  <c r="O30" i="34"/>
  <c r="N29" i="22"/>
  <c r="O29" i="34"/>
  <c r="N27" i="22"/>
  <c r="O27" i="34"/>
  <c r="N26" i="22"/>
  <c r="O26" i="34"/>
  <c r="L43" i="21"/>
  <c r="AE19" i="21"/>
  <c r="X23" i="21"/>
  <c r="N18" i="22"/>
  <c r="O18" i="34"/>
  <c r="X21" i="21"/>
  <c r="X19" i="21"/>
  <c r="J45" i="30"/>
  <c r="H45" i="30"/>
  <c r="W45" i="34"/>
  <c r="T33" i="34"/>
  <c r="T32" i="34"/>
  <c r="T31" i="34"/>
  <c r="T30" i="34"/>
  <c r="T29" i="34"/>
  <c r="T28" i="34"/>
  <c r="T27" i="34"/>
  <c r="T26" i="34"/>
  <c r="T25" i="34"/>
  <c r="T24" i="34"/>
  <c r="T23" i="34"/>
  <c r="T22" i="34"/>
  <c r="T21" i="34"/>
  <c r="T20" i="34"/>
  <c r="T19" i="34"/>
  <c r="T18" i="34"/>
  <c r="T17" i="34"/>
  <c r="T16" i="34"/>
  <c r="T14" i="34"/>
  <c r="T13" i="34"/>
  <c r="T12" i="34"/>
  <c r="Y12" i="34"/>
  <c r="F45" i="30"/>
  <c r="N25" i="22"/>
  <c r="O25" i="34"/>
  <c r="Y25" i="34"/>
  <c r="N24" i="22"/>
  <c r="O24" i="34"/>
  <c r="N23" i="22"/>
  <c r="O23" i="34"/>
  <c r="N22" i="22"/>
  <c r="O22" i="34"/>
  <c r="N21" i="22"/>
  <c r="O21" i="34"/>
  <c r="N20" i="22"/>
  <c r="O20" i="34"/>
  <c r="Y19" i="34"/>
  <c r="O42" i="34"/>
  <c r="W42" i="34"/>
  <c r="O41" i="34"/>
  <c r="O40" i="34"/>
  <c r="O39" i="34"/>
  <c r="O38" i="34"/>
  <c r="O37" i="34"/>
  <c r="L5" i="34"/>
  <c r="W6" i="34"/>
  <c r="S6" i="34"/>
  <c r="P7" i="34"/>
  <c r="P6" i="34"/>
  <c r="L6" i="34"/>
  <c r="L1" i="33"/>
  <c r="J1" i="31"/>
  <c r="AA1" i="22"/>
  <c r="S7" i="34"/>
  <c r="L7" i="34"/>
  <c r="W7" i="34"/>
  <c r="F31" i="33"/>
  <c r="G2" i="2"/>
  <c r="J1" i="30"/>
  <c r="J2" i="20"/>
  <c r="N2" i="23"/>
  <c r="O3" i="9"/>
  <c r="F2" i="19"/>
  <c r="J27" i="23"/>
  <c r="H31" i="31"/>
  <c r="J31" i="31"/>
  <c r="F31" i="31"/>
  <c r="J30" i="31"/>
  <c r="J29" i="31"/>
  <c r="J28" i="31"/>
  <c r="J27" i="31"/>
  <c r="J26" i="31"/>
  <c r="J25" i="31"/>
  <c r="J24" i="31"/>
  <c r="J23" i="31"/>
  <c r="J22" i="31"/>
  <c r="J21" i="31"/>
  <c r="J20" i="31"/>
  <c r="J19" i="31"/>
  <c r="J18" i="31"/>
  <c r="J17" i="31"/>
  <c r="J16" i="31"/>
  <c r="J15" i="31"/>
  <c r="J14" i="31"/>
  <c r="J13" i="31"/>
  <c r="K11" i="20"/>
  <c r="J16" i="23"/>
  <c r="Y23" i="34"/>
  <c r="Y33" i="34"/>
  <c r="O25" i="23"/>
  <c r="L25" i="23"/>
  <c r="H25" i="23"/>
  <c r="J14" i="23"/>
  <c r="J15" i="23"/>
  <c r="J17" i="23"/>
  <c r="J18" i="23"/>
  <c r="J19" i="23"/>
  <c r="J20" i="23"/>
  <c r="J21" i="23"/>
  <c r="J22" i="23"/>
  <c r="J23" i="23"/>
  <c r="J24" i="23"/>
  <c r="J25" i="23"/>
  <c r="J26" i="23"/>
  <c r="J28" i="23"/>
  <c r="J29" i="23"/>
  <c r="J30" i="23"/>
  <c r="J31" i="23"/>
  <c r="H32" i="23"/>
  <c r="J32" i="23"/>
  <c r="L32" i="23"/>
  <c r="O32" i="23"/>
  <c r="K15" i="20"/>
  <c r="K14" i="20"/>
  <c r="K13" i="20"/>
  <c r="K12" i="20"/>
  <c r="K10" i="20"/>
  <c r="K9" i="20"/>
  <c r="M16" i="9"/>
  <c r="M15" i="9"/>
  <c r="M14" i="9"/>
  <c r="I16" i="9"/>
  <c r="I15" i="9"/>
  <c r="I14" i="9"/>
  <c r="Y18" i="34"/>
  <c r="Y31" i="34"/>
  <c r="Y30" i="34"/>
  <c r="Y27" i="34"/>
  <c r="Y29" i="34"/>
  <c r="Y26" i="34"/>
  <c r="Y32" i="34"/>
  <c r="Y22" i="34"/>
  <c r="Y24" i="34"/>
  <c r="Y21" i="34"/>
  <c r="Y16" i="34"/>
  <c r="Y17" i="34"/>
  <c r="Y13" i="34"/>
  <c r="Y14" i="34"/>
  <c r="Y28" i="34"/>
  <c r="Y20" i="34"/>
  <c r="W46" i="34"/>
  <c r="O17" i="34"/>
  <c r="O16" i="34"/>
  <c r="N12" i="22"/>
  <c r="O12" i="34"/>
  <c r="W41" i="34"/>
  <c r="AE61" i="21"/>
  <c r="W38" i="34"/>
  <c r="W37" i="34"/>
  <c r="X25" i="21"/>
  <c r="S27" i="21"/>
  <c r="X27" i="21"/>
  <c r="W44" i="34"/>
  <c r="AE43" i="21"/>
  <c r="AE44" i="21"/>
  <c r="AE62" i="21"/>
  <c r="N36" i="22"/>
</calcChain>
</file>

<file path=xl/sharedStrings.xml><?xml version="1.0" encoding="utf-8"?>
<sst xmlns="http://schemas.openxmlformats.org/spreadsheetml/2006/main" count="1485" uniqueCount="558">
  <si>
    <t>　　小　　計  ( A )</t>
    <rPh sb="2" eb="3">
      <t>ショウ</t>
    </rPh>
    <rPh sb="5" eb="6">
      <t>ケイ</t>
    </rPh>
    <phoneticPr fontId="2"/>
  </si>
  <si>
    <t>　　小　　計  ( B )</t>
    <rPh sb="2" eb="3">
      <t>ショウ</t>
    </rPh>
    <rPh sb="5" eb="6">
      <t>ケイ</t>
    </rPh>
    <phoneticPr fontId="2"/>
  </si>
  <si>
    <t>　ディーゼル車計 ( C=A+B )</t>
    <rPh sb="6" eb="7">
      <t>シャ</t>
    </rPh>
    <rPh sb="7" eb="8">
      <t>ケイ</t>
    </rPh>
    <phoneticPr fontId="2"/>
  </si>
  <si>
    <r>
      <t>Nm</t>
    </r>
    <r>
      <rPr>
        <vertAlign val="superscript"/>
        <sz val="8"/>
        <rFont val="ＭＳ Ｐゴシック"/>
        <family val="3"/>
        <charset val="128"/>
      </rPr>
      <t>3</t>
    </r>
    <phoneticPr fontId="2"/>
  </si>
  <si>
    <r>
      <t>km
/Nm</t>
    </r>
    <r>
      <rPr>
        <vertAlign val="superscript"/>
        <sz val="8"/>
        <rFont val="ＭＳ Ｐゴシック"/>
        <family val="3"/>
        <charset val="128"/>
      </rPr>
      <t>3</t>
    </r>
    <phoneticPr fontId="2"/>
  </si>
  <si>
    <t xml:space="preserve"> ディーゼル以外の自動車計 ( D )</t>
    <rPh sb="6" eb="8">
      <t>イガイ</t>
    </rPh>
    <rPh sb="9" eb="12">
      <t>ジドウシャ</t>
    </rPh>
    <rPh sb="12" eb="13">
      <t>ケイ</t>
    </rPh>
    <phoneticPr fontId="2"/>
  </si>
  <si>
    <t>－</t>
    <phoneticPr fontId="2"/>
  </si>
  <si>
    <t>事業用自動車計　（ E=C+D )</t>
    <rPh sb="0" eb="3">
      <t>ジギョウヨウ</t>
    </rPh>
    <rPh sb="3" eb="6">
      <t>ジドウシャ</t>
    </rPh>
    <rPh sb="6" eb="7">
      <t>ケイ</t>
    </rPh>
    <phoneticPr fontId="2"/>
  </si>
  <si>
    <t>自家用自動車計 ( F )</t>
    <rPh sb="0" eb="3">
      <t>ジカヨウ</t>
    </rPh>
    <rPh sb="3" eb="6">
      <t>ジドウシャ</t>
    </rPh>
    <rPh sb="6" eb="7">
      <t>ケイ</t>
    </rPh>
    <phoneticPr fontId="2"/>
  </si>
  <si>
    <r>
      <t>総合計  (</t>
    </r>
    <r>
      <rPr>
        <sz val="11"/>
        <rFont val="ＭＳ Ｐゴシック"/>
        <family val="3"/>
        <charset val="128"/>
      </rPr>
      <t xml:space="preserve"> </t>
    </r>
    <r>
      <rPr>
        <sz val="11"/>
        <rFont val="ＭＳ Ｐゴシック"/>
        <family val="3"/>
        <charset val="128"/>
      </rPr>
      <t>G＝E+F</t>
    </r>
    <r>
      <rPr>
        <sz val="11"/>
        <rFont val="ＭＳ Ｐゴシック"/>
        <family val="3"/>
        <charset val="128"/>
      </rPr>
      <t xml:space="preserve"> </t>
    </r>
    <r>
      <rPr>
        <sz val="11"/>
        <rFont val="ＭＳ Ｐゴシック"/>
        <family val="3"/>
        <charset val="128"/>
      </rPr>
      <t>)</t>
    </r>
    <rPh sb="0" eb="1">
      <t>ソウ</t>
    </rPh>
    <rPh sb="1" eb="3">
      <t>ゴウケイ</t>
    </rPh>
    <phoneticPr fontId="2"/>
  </si>
  <si>
    <t>■ 表２</t>
    <phoneticPr fontId="2"/>
  </si>
  <si>
    <t>改善率
（ ％ ）</t>
    <rPh sb="0" eb="2">
      <t>カイゼン</t>
    </rPh>
    <rPh sb="2" eb="3">
      <t>リツ</t>
    </rPh>
    <phoneticPr fontId="2"/>
  </si>
  <si>
    <t>（１）乗合（高速バスを除く）</t>
    <phoneticPr fontId="2"/>
  </si>
  <si>
    <t>％改善</t>
    <rPh sb="1" eb="3">
      <t>カイゼン</t>
    </rPh>
    <phoneticPr fontId="2"/>
  </si>
  <si>
    <t>（２）貸切＋高速乗合バス</t>
    <phoneticPr fontId="2"/>
  </si>
  <si>
    <t>km/ℓ</t>
    <phoneticPr fontId="2"/>
  </si>
  <si>
    <r>
      <t>km
/Nm</t>
    </r>
    <r>
      <rPr>
        <vertAlign val="superscript"/>
        <sz val="8"/>
        <rFont val="ＭＳ Ｐゴシック"/>
        <family val="3"/>
        <charset val="128"/>
      </rPr>
      <t>3</t>
    </r>
    <phoneticPr fontId="2"/>
  </si>
  <si>
    <t>km/ℓ</t>
    <phoneticPr fontId="2"/>
  </si>
  <si>
    <t>km/ℓ</t>
    <phoneticPr fontId="2"/>
  </si>
  <si>
    <t>km/ℓ</t>
    <phoneticPr fontId="2"/>
  </si>
  <si>
    <t>km/ℓ</t>
    <phoneticPr fontId="2"/>
  </si>
  <si>
    <t>Ａ</t>
    <phoneticPr fontId="2"/>
  </si>
  <si>
    <t>Ｂ</t>
    <phoneticPr fontId="2"/>
  </si>
  <si>
    <t>D</t>
    <phoneticPr fontId="2"/>
  </si>
  <si>
    <t>F</t>
    <phoneticPr fontId="2"/>
  </si>
  <si>
    <t>合　　計</t>
    <rPh sb="0" eb="1">
      <t>ゴウ</t>
    </rPh>
    <rPh sb="3" eb="4">
      <t>ケイ</t>
    </rPh>
    <phoneticPr fontId="2"/>
  </si>
  <si>
    <t>-</t>
    <phoneticPr fontId="2"/>
  </si>
  <si>
    <r>
      <t>低公害車</t>
    </r>
    <r>
      <rPr>
        <sz val="8"/>
        <rFont val="ＭＳ Ｐゴシック"/>
        <family val="3"/>
        <charset val="128"/>
      </rPr>
      <t>※１</t>
    </r>
    <rPh sb="0" eb="4">
      <t>テイコウガイシャ</t>
    </rPh>
    <phoneticPr fontId="2"/>
  </si>
  <si>
    <r>
      <t>低公害車</t>
    </r>
    <r>
      <rPr>
        <sz val="8"/>
        <rFont val="ＭＳ Ｐゴシック"/>
        <family val="3"/>
        <charset val="128"/>
      </rPr>
      <t>※1</t>
    </r>
    <rPh sb="0" eb="4">
      <t>テイコウガイシャ</t>
    </rPh>
    <phoneticPr fontId="2"/>
  </si>
  <si>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2"/>
  </si>
  <si>
    <r>
      <t>低排出ガス認定車（※１以外）</t>
    </r>
    <r>
      <rPr>
        <vertAlign val="superscript"/>
        <sz val="9"/>
        <rFont val="ＭＳ Ｐゴシック"/>
        <family val="3"/>
        <charset val="128"/>
      </rPr>
      <t>※3</t>
    </r>
    <rPh sb="0" eb="3">
      <t>テイハイシュツ</t>
    </rPh>
    <rPh sb="5" eb="7">
      <t>ニンテイ</t>
    </rPh>
    <rPh sb="7" eb="8">
      <t>シャ</t>
    </rPh>
    <rPh sb="11" eb="13">
      <t>イガイ</t>
    </rPh>
    <phoneticPr fontId="2"/>
  </si>
  <si>
    <t>現在のディーゼル車
保有台数</t>
    <rPh sb="0" eb="2">
      <t>ゲンザイ</t>
    </rPh>
    <rPh sb="8" eb="9">
      <t>シャ</t>
    </rPh>
    <rPh sb="10" eb="12">
      <t>ホユウ</t>
    </rPh>
    <rPh sb="12" eb="14">
      <t>ダイスウ</t>
    </rPh>
    <phoneticPr fontId="2"/>
  </si>
  <si>
    <t>■ 表７</t>
    <rPh sb="2" eb="3">
      <t>ヒョウ</t>
    </rPh>
    <phoneticPr fontId="2"/>
  </si>
  <si>
    <t>■ 表６</t>
    <rPh sb="2" eb="3">
      <t>ヒョウ</t>
    </rPh>
    <phoneticPr fontId="2"/>
  </si>
  <si>
    <t>〔3〕</t>
    <phoneticPr fontId="2"/>
  </si>
  <si>
    <t>Yes</t>
    <phoneticPr fontId="2"/>
  </si>
  <si>
    <t>No</t>
    <phoneticPr fontId="2"/>
  </si>
  <si>
    <t>レベル</t>
    <phoneticPr fontId="2"/>
  </si>
  <si>
    <t>〔2〕</t>
    <phoneticPr fontId="2"/>
  </si>
  <si>
    <t>〔1〕</t>
    <phoneticPr fontId="2"/>
  </si>
  <si>
    <t>3-3【地域で定める低公害車等に関する制度への取組】</t>
    <phoneticPr fontId="2"/>
  </si>
  <si>
    <t>6-1【管理部門（事務所）における環境保全】</t>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</si>
  <si>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</si>
  <si>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</si>
  <si>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</si>
  <si>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</si>
  <si>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</si>
  <si>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</si>
  <si>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</si>
  <si>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</si>
  <si>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4-3-1（自主的な点検・整備の実施）</t>
    <rPh sb="6" eb="9">
      <t>ジシュテキ</t>
    </rPh>
    <rPh sb="10" eb="12">
      <t>テンケン</t>
    </rPh>
    <rPh sb="13" eb="15">
      <t>セイビ</t>
    </rPh>
    <rPh sb="16" eb="18">
      <t>ジッシ</t>
    </rPh>
    <phoneticPr fontId="2"/>
  </si>
  <si>
    <t>4-3-2（エアフィルタ関連）</t>
    <rPh sb="12" eb="14">
      <t>カンレン</t>
    </rPh>
    <phoneticPr fontId="2"/>
  </si>
  <si>
    <t>4-3-3（エンジンオイル関連）</t>
    <rPh sb="13" eb="15">
      <t>カンレン</t>
    </rPh>
    <phoneticPr fontId="2"/>
  </si>
  <si>
    <t>4-3-4（燃料噴射系関連）</t>
    <rPh sb="6" eb="8">
      <t>ネンリョウ</t>
    </rPh>
    <rPh sb="8" eb="10">
      <t>フンシャ</t>
    </rPh>
    <rPh sb="10" eb="11">
      <t>ケイ</t>
    </rPh>
    <rPh sb="11" eb="13">
      <t>カンレン</t>
    </rPh>
    <phoneticPr fontId="2"/>
  </si>
  <si>
    <t>4-3-5（排出ガス減少装置関連）</t>
    <rPh sb="6" eb="8">
      <t>ハイシュツ</t>
    </rPh>
    <rPh sb="10" eb="12">
      <t>ゲンショウ</t>
    </rPh>
    <rPh sb="12" eb="14">
      <t>ソウチ</t>
    </rPh>
    <rPh sb="14" eb="16">
      <t>カンレン</t>
    </rPh>
    <phoneticPr fontId="2"/>
  </si>
  <si>
    <t>4-3-6（その他）</t>
    <rPh sb="8" eb="9">
      <t>タ</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</si>
  <si>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</si>
  <si>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</si>
  <si>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新長期
規制</t>
    <rPh sb="0" eb="1">
      <t>シン</t>
    </rPh>
    <rPh sb="1" eb="3">
      <t>チョウキ</t>
    </rPh>
    <rPh sb="4" eb="6">
      <t>キセイ</t>
    </rPh>
    <phoneticPr fontId="2"/>
  </si>
  <si>
    <t>新短期
規制</t>
    <rPh sb="0" eb="1">
      <t>シン</t>
    </rPh>
    <rPh sb="1" eb="3">
      <t>タンキ</t>
    </rPh>
    <rPh sb="4" eb="6">
      <t>キセイ</t>
    </rPh>
    <phoneticPr fontId="2"/>
  </si>
  <si>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2"/>
  </si>
  <si>
    <t>平成16年規制適合車(KS)</t>
    <rPh sb="0" eb="2">
      <t>ヘイセイ</t>
    </rPh>
    <rPh sb="4" eb="5">
      <t>ネン</t>
    </rPh>
    <rPh sb="5" eb="7">
      <t>キセイ</t>
    </rPh>
    <rPh sb="7" eb="9">
      <t>テキゴウ</t>
    </rPh>
    <rPh sb="9" eb="10">
      <t>シャ</t>
    </rPh>
    <phoneticPr fontId="2"/>
  </si>
  <si>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2"/>
  </si>
  <si>
    <t>長期規制</t>
    <rPh sb="0" eb="2">
      <t>チョウキ</t>
    </rPh>
    <rPh sb="2" eb="4">
      <t>キセイ</t>
    </rPh>
    <phoneticPr fontId="2"/>
  </si>
  <si>
    <t>型式不明</t>
    <rPh sb="0" eb="2">
      <t>カタシキ</t>
    </rPh>
    <rPh sb="2" eb="4">
      <t>フメイ</t>
    </rPh>
    <phoneticPr fontId="2"/>
  </si>
  <si>
    <t>前年度分
代替え目標台数</t>
    <rPh sb="0" eb="3">
      <t>ゼンネンド</t>
    </rPh>
    <rPh sb="3" eb="4">
      <t>ブン</t>
    </rPh>
    <rPh sb="5" eb="7">
      <t>ダイガエ</t>
    </rPh>
    <rPh sb="8" eb="10">
      <t>モクヒョウ</t>
    </rPh>
    <rPh sb="10" eb="12">
      <t>ダイスウ</t>
    </rPh>
    <phoneticPr fontId="2"/>
  </si>
  <si>
    <t>平成11年規制適合車(KL)</t>
    <rPh sb="0" eb="2">
      <t>ヘイセイ</t>
    </rPh>
    <rPh sb="4" eb="5">
      <t>ネン</t>
    </rPh>
    <rPh sb="5" eb="7">
      <t>キセイ</t>
    </rPh>
    <rPh sb="7" eb="9">
      <t>テキゴウ</t>
    </rPh>
    <rPh sb="9" eb="10">
      <t>シャ</t>
    </rPh>
    <phoneticPr fontId="2"/>
  </si>
  <si>
    <t>平成10年規制適合車(KK)</t>
    <rPh sb="0" eb="2">
      <t>ヘイセイ</t>
    </rPh>
    <rPh sb="4" eb="5">
      <t>ネン</t>
    </rPh>
    <rPh sb="5" eb="7">
      <t>キセイ</t>
    </rPh>
    <rPh sb="7" eb="10">
      <t>テキゴウシャ</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</si>
  <si>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</si>
  <si>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</si>
  <si>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</si>
  <si>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</si>
  <si>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</si>
  <si>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</si>
  <si>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</si>
  <si>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</si>
  <si>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１．環境保全のための仕組み・体制の整備</t>
    <rPh sb="2" eb="4">
      <t>カンキョウ</t>
    </rPh>
    <rPh sb="4" eb="6">
      <t>ホゼン</t>
    </rPh>
    <rPh sb="10" eb="12">
      <t>シク</t>
    </rPh>
    <rPh sb="14" eb="16">
      <t>タイセイ</t>
    </rPh>
    <rPh sb="17" eb="19">
      <t>セイビ</t>
    </rPh>
    <phoneticPr fontId="2"/>
  </si>
  <si>
    <t>２．エコドライブの実施</t>
    <rPh sb="9" eb="11">
      <t>ジッシ</t>
    </rPh>
    <phoneticPr fontId="2"/>
  </si>
  <si>
    <t>３．低公害車の導入</t>
    <rPh sb="2" eb="5">
      <t>テイコウガイ</t>
    </rPh>
    <rPh sb="5" eb="6">
      <t>シャ</t>
    </rPh>
    <rPh sb="7" eb="9">
      <t>ドウニュウ</t>
    </rPh>
    <phoneticPr fontId="2"/>
  </si>
  <si>
    <t>【バス事業】チェックリスト記入表</t>
    <rPh sb="3" eb="5">
      <t>ジギョウ</t>
    </rPh>
    <rPh sb="13" eb="15">
      <t>キニュウ</t>
    </rPh>
    <rPh sb="15" eb="16">
      <t>ヒョウ</t>
    </rPh>
    <phoneticPr fontId="2"/>
  </si>
  <si>
    <t>km/ℓ</t>
  </si>
  <si>
    <t>種別</t>
    <rPh sb="0" eb="2">
      <t>シュベツ</t>
    </rPh>
    <phoneticPr fontId="2"/>
  </si>
  <si>
    <t>保有
台数</t>
    <rPh sb="0" eb="2">
      <t>ホユウ</t>
    </rPh>
    <rPh sb="3" eb="5">
      <t>ダイスウ</t>
    </rPh>
    <phoneticPr fontId="2"/>
  </si>
  <si>
    <t>ディーゼル自動車</t>
    <rPh sb="5" eb="8">
      <t>ジドウシャ</t>
    </rPh>
    <phoneticPr fontId="2"/>
  </si>
  <si>
    <t>台</t>
    <rPh sb="0" eb="1">
      <t>ダイ</t>
    </rPh>
    <phoneticPr fontId="2"/>
  </si>
  <si>
    <t>天然ガス自動車（ＣＮＧ自動車）</t>
    <rPh sb="0" eb="2">
      <t>テンネン</t>
    </rPh>
    <rPh sb="4" eb="7">
      <t>ジドウシャ</t>
    </rPh>
    <rPh sb="11" eb="14">
      <t>ジドウシャ</t>
    </rPh>
    <phoneticPr fontId="2"/>
  </si>
  <si>
    <t>電気自動車</t>
    <rPh sb="0" eb="2">
      <t>デンキ</t>
    </rPh>
    <rPh sb="2" eb="5">
      <t>ジドウシャ</t>
    </rPh>
    <phoneticPr fontId="2"/>
  </si>
  <si>
    <t>ハイブリッド自動車</t>
    <rPh sb="6" eb="9">
      <t>ジドウシャ</t>
    </rPh>
    <phoneticPr fontId="2"/>
  </si>
  <si>
    <t>ガソリン自動車</t>
    <rPh sb="4" eb="7">
      <t>ジドウシャ</t>
    </rPh>
    <phoneticPr fontId="2"/>
  </si>
  <si>
    <t>ＬＰＧ自動車</t>
    <rPh sb="3" eb="6">
      <t>ジドウシャ</t>
    </rPh>
    <phoneticPr fontId="2"/>
  </si>
  <si>
    <t xml:space="preserve"> （１）乗合（高速バスを除く）</t>
    <rPh sb="4" eb="6">
      <t>ノリアイ</t>
    </rPh>
    <rPh sb="7" eb="9">
      <t>コウソク</t>
    </rPh>
    <rPh sb="12" eb="13">
      <t>ノゾ</t>
    </rPh>
    <phoneticPr fontId="2"/>
  </si>
  <si>
    <t xml:space="preserve"> （２）貸切＋高速乗合バス</t>
    <rPh sb="4" eb="6">
      <t>カシキリ</t>
    </rPh>
    <rPh sb="7" eb="9">
      <t>コウソク</t>
    </rPh>
    <rPh sb="9" eb="11">
      <t>ノリアイ</t>
    </rPh>
    <phoneticPr fontId="2"/>
  </si>
  <si>
    <t>記入欄</t>
    <rPh sb="0" eb="2">
      <t>キニュウ</t>
    </rPh>
    <rPh sb="2" eb="3">
      <t>ラン</t>
    </rPh>
    <phoneticPr fontId="2"/>
  </si>
  <si>
    <t>その他</t>
    <rPh sb="2" eb="3">
      <t>タ</t>
    </rPh>
    <phoneticPr fontId="2"/>
  </si>
  <si>
    <t>％</t>
  </si>
  <si>
    <t>台</t>
  </si>
  <si>
    <t>装置</t>
    <rPh sb="0" eb="2">
      <t>ソウチ</t>
    </rPh>
    <phoneticPr fontId="2"/>
  </si>
  <si>
    <t>現在の状況</t>
    <rPh sb="0" eb="2">
      <t>ゲンザイ</t>
    </rPh>
    <rPh sb="3" eb="5">
      <t>ジョウキョウ</t>
    </rPh>
    <phoneticPr fontId="2"/>
  </si>
  <si>
    <t>今後の導入計画</t>
    <rPh sb="0" eb="2">
      <t>コンゴ</t>
    </rPh>
    <rPh sb="3" eb="5">
      <t>ドウニュウ</t>
    </rPh>
    <rPh sb="5" eb="7">
      <t>ケイカク</t>
    </rPh>
    <phoneticPr fontId="2"/>
  </si>
  <si>
    <t>導入実績
台数</t>
    <rPh sb="0" eb="2">
      <t>ドウニュウ</t>
    </rPh>
    <rPh sb="2" eb="4">
      <t>ジッセキ</t>
    </rPh>
    <rPh sb="5" eb="7">
      <t>ダイスウ</t>
    </rPh>
    <phoneticPr fontId="2"/>
  </si>
  <si>
    <t>導入率</t>
    <rPh sb="0" eb="2">
      <t>ドウニュウ</t>
    </rPh>
    <rPh sb="2" eb="3">
      <t>リツ</t>
    </rPh>
    <phoneticPr fontId="2"/>
  </si>
  <si>
    <t>追加導入
計画台数</t>
    <rPh sb="0" eb="2">
      <t>ツイカ</t>
    </rPh>
    <rPh sb="2" eb="4">
      <t>ドウニュウ</t>
    </rPh>
    <rPh sb="5" eb="7">
      <t>ケイカク</t>
    </rPh>
    <rPh sb="7" eb="9">
      <t>ダイスウ</t>
    </rPh>
    <phoneticPr fontId="2"/>
  </si>
  <si>
    <t>時期
（いつまでに）</t>
    <rPh sb="0" eb="2">
      <t>ジキ</t>
    </rPh>
    <phoneticPr fontId="2"/>
  </si>
  <si>
    <t>　その他装置</t>
    <rPh sb="3" eb="4">
      <t>タ</t>
    </rPh>
    <rPh sb="4" eb="6">
      <t>ソウチ</t>
    </rPh>
    <phoneticPr fontId="2"/>
  </si>
  <si>
    <t>導入目標</t>
    <rPh sb="0" eb="2">
      <t>ドウニュウ</t>
    </rPh>
    <rPh sb="2" eb="4">
      <t>モクヒョウ</t>
    </rPh>
    <phoneticPr fontId="2"/>
  </si>
  <si>
    <t>導入実績台数</t>
    <rPh sb="0" eb="2">
      <t>ドウニュウ</t>
    </rPh>
    <rPh sb="2" eb="4">
      <t>ジッセキ</t>
    </rPh>
    <rPh sb="4" eb="6">
      <t>ダイスウ</t>
    </rPh>
    <phoneticPr fontId="2"/>
  </si>
  <si>
    <t>今年度分
導入計画
台数</t>
    <rPh sb="0" eb="3">
      <t>コンネンド</t>
    </rPh>
    <rPh sb="3" eb="4">
      <t>ブン</t>
    </rPh>
    <rPh sb="5" eb="7">
      <t>ドウニュウ</t>
    </rPh>
    <rPh sb="7" eb="9">
      <t>ケイカク</t>
    </rPh>
    <rPh sb="10" eb="12">
      <t>ダイスウ</t>
    </rPh>
    <phoneticPr fontId="2"/>
  </si>
  <si>
    <t>天然ガス自動車
（CNG自動車）</t>
    <rPh sb="0" eb="2">
      <t>テンネン</t>
    </rPh>
    <rPh sb="4" eb="7">
      <t>ジドウシャ</t>
    </rPh>
    <rPh sb="12" eb="15">
      <t>ジドウシャ</t>
    </rPh>
    <phoneticPr fontId="2"/>
  </si>
  <si>
    <t>合計</t>
    <rPh sb="0" eb="2">
      <t>ゴウケイ</t>
    </rPh>
    <phoneticPr fontId="2"/>
  </si>
  <si>
    <t>目標達成率</t>
    <rPh sb="0" eb="2">
      <t>モクヒョウ</t>
    </rPh>
    <rPh sb="2" eb="5">
      <t>タッセイリツ</t>
    </rPh>
    <phoneticPr fontId="2"/>
  </si>
  <si>
    <t>－</t>
  </si>
  <si>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2"/>
  </si>
  <si>
    <t>急発進、急加速、急ブレーキを控える</t>
  </si>
  <si>
    <t>シフトアップを早めに行う</t>
  </si>
  <si>
    <t>エンジンブレーキを多用する（ディーゼル車）</t>
  </si>
  <si>
    <t>空ぶかしをしない</t>
  </si>
  <si>
    <t>タイヤの空気圧を適正にする</t>
  </si>
  <si>
    <t>取　　組</t>
    <rPh sb="0" eb="1">
      <t>トリ</t>
    </rPh>
    <rPh sb="3" eb="4">
      <t>クミ</t>
    </rPh>
    <phoneticPr fontId="2"/>
  </si>
  <si>
    <t>今年度分
代替え目標台数</t>
    <rPh sb="0" eb="2">
      <t>コンネン</t>
    </rPh>
    <rPh sb="2" eb="3">
      <t>ド</t>
    </rPh>
    <rPh sb="3" eb="4">
      <t>ブン</t>
    </rPh>
    <rPh sb="5" eb="7">
      <t>ダイガエ</t>
    </rPh>
    <rPh sb="8" eb="10">
      <t>モクヒョウ</t>
    </rPh>
    <rPh sb="10" eb="12">
      <t>ダイスウ</t>
    </rPh>
    <phoneticPr fontId="2"/>
  </si>
  <si>
    <t>事　業　用</t>
    <rPh sb="0" eb="1">
      <t>コト</t>
    </rPh>
    <rPh sb="2" eb="3">
      <t>ギョウ</t>
    </rPh>
    <rPh sb="4" eb="5">
      <t>ヨウ</t>
    </rPh>
    <phoneticPr fontId="2"/>
  </si>
  <si>
    <t>自家用</t>
    <rPh sb="0" eb="3">
      <t>ジカヨウ</t>
    </rPh>
    <phoneticPr fontId="2"/>
  </si>
  <si>
    <t>事業用</t>
    <rPh sb="0" eb="3">
      <t>ジギョウヨウ</t>
    </rPh>
    <phoneticPr fontId="2"/>
  </si>
  <si>
    <t>グリーン経営認証</t>
    <rPh sb="6" eb="8">
      <t>ニ</t>
    </rPh>
    <phoneticPr fontId="2"/>
  </si>
  <si>
    <t>更新審査申請用</t>
    <rPh sb="0" eb="2">
      <t>コウシン</t>
    </rPh>
    <rPh sb="2" eb="4">
      <t>シンサ</t>
    </rPh>
    <rPh sb="4" eb="7">
      <t>シンセイヨウ</t>
    </rPh>
    <phoneticPr fontId="2"/>
  </si>
  <si>
    <t>貴社（事業所）のグリーン経営に関する取組み内容をチェックしてください。</t>
    <rPh sb="0" eb="2">
      <t>キシャ</t>
    </rPh>
    <rPh sb="12" eb="14">
      <t>ケイエイ</t>
    </rPh>
    <rPh sb="18" eb="20">
      <t>トリク</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</si>
  <si>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</si>
  <si>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</si>
  <si>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</si>
  <si>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〔2〕</t>
    <phoneticPr fontId="2"/>
  </si>
  <si>
    <t>〔2〕</t>
    <phoneticPr fontId="2"/>
  </si>
  <si>
    <r>
      <t>大型</t>
    </r>
    <r>
      <rPr>
        <sz val="11"/>
        <rFont val="ＭＳ Ｐゴシック"/>
        <family val="3"/>
        <charset val="128"/>
      </rPr>
      <t>　</t>
    </r>
    <r>
      <rPr>
        <sz val="8"/>
        <rFont val="ＭＳ Ｐゴシック"/>
        <family val="3"/>
        <charset val="128"/>
      </rPr>
      <t>（全長9m以上または定員50人以上）</t>
    </r>
    <rPh sb="0" eb="2">
      <t>オオガタ</t>
    </rPh>
    <rPh sb="4" eb="6">
      <t>ゼンチョウ</t>
    </rPh>
    <rPh sb="8" eb="10">
      <t>イジョウ</t>
    </rPh>
    <rPh sb="13" eb="15">
      <t>テイイン</t>
    </rPh>
    <rPh sb="17" eb="18">
      <t>ニン</t>
    </rPh>
    <rPh sb="18" eb="20">
      <t>イジョウ</t>
    </rPh>
    <phoneticPr fontId="2"/>
  </si>
  <si>
    <r>
      <t>中型</t>
    </r>
    <r>
      <rPr>
        <sz val="11"/>
        <rFont val="ＭＳ Ｐゴシック"/>
        <family val="3"/>
        <charset val="128"/>
      </rPr>
      <t>　</t>
    </r>
    <r>
      <rPr>
        <sz val="8"/>
        <rFont val="ＭＳ Ｐゴシック"/>
        <family val="3"/>
        <charset val="128"/>
      </rPr>
      <t>（大型・小型にあてはまらないもの）</t>
    </r>
    <rPh sb="0" eb="2">
      <t>チュウガタ</t>
    </rPh>
    <rPh sb="4" eb="6">
      <t>オオガタ</t>
    </rPh>
    <rPh sb="7" eb="9">
      <t>コガタ</t>
    </rPh>
    <phoneticPr fontId="2"/>
  </si>
  <si>
    <r>
      <t>小型</t>
    </r>
    <r>
      <rPr>
        <sz val="11"/>
        <rFont val="ＭＳ Ｐゴシック"/>
        <family val="3"/>
        <charset val="128"/>
      </rPr>
      <t>　</t>
    </r>
    <r>
      <rPr>
        <sz val="8"/>
        <rFont val="ＭＳ Ｐゴシック"/>
        <family val="3"/>
        <charset val="128"/>
      </rPr>
      <t>（全長7m以下でかつ定員29人以下）</t>
    </r>
    <rPh sb="0" eb="2">
      <t>コガタ</t>
    </rPh>
    <rPh sb="4" eb="6">
      <t>ゼンチョウ</t>
    </rPh>
    <rPh sb="8" eb="10">
      <t>イカ</t>
    </rPh>
    <rPh sb="13" eb="15">
      <t>テイイン</t>
    </rPh>
    <rPh sb="17" eb="18">
      <t>ニン</t>
    </rPh>
    <rPh sb="18" eb="20">
      <t>イカ</t>
    </rPh>
    <phoneticPr fontId="2"/>
  </si>
  <si>
    <r>
      <t xml:space="preserve">保有台数
</t>
    </r>
    <r>
      <rPr>
        <sz val="7"/>
        <rFont val="ＭＳ Ｐゴシック"/>
        <family val="3"/>
        <charset val="128"/>
      </rPr>
      <t>（低公害車等以外の車両も含めた車両保有台数）</t>
    </r>
    <rPh sb="0" eb="2">
      <t>ホユウ</t>
    </rPh>
    <rPh sb="2" eb="4">
      <t>ダイスウ</t>
    </rPh>
    <rPh sb="6" eb="10">
      <t>テイコウガイシャ</t>
    </rPh>
    <rPh sb="10" eb="11">
      <t>トウ</t>
    </rPh>
    <rPh sb="11" eb="13">
      <t>イガイ</t>
    </rPh>
    <rPh sb="14" eb="16">
      <t>シャリョウ</t>
    </rPh>
    <rPh sb="17" eb="18">
      <t>フク</t>
    </rPh>
    <rPh sb="20" eb="22">
      <t>シャリョウ</t>
    </rPh>
    <rPh sb="22" eb="24">
      <t>ホユウ</t>
    </rPh>
    <rPh sb="24" eb="26">
      <t>ダイスウ</t>
    </rPh>
    <phoneticPr fontId="2"/>
  </si>
  <si>
    <r>
      <t>記入上の注意</t>
    </r>
    <r>
      <rPr>
        <sz val="11"/>
        <rFont val="ＭＳ Ｐ明朝"/>
        <family val="1"/>
        <charset val="128"/>
      </rPr>
      <t>：</t>
    </r>
    <rPh sb="0" eb="2">
      <t>キニュウ</t>
    </rPh>
    <rPh sb="2" eb="3">
      <t>ジョウ</t>
    </rPh>
    <rPh sb="4" eb="6">
      <t>チュウイ</t>
    </rPh>
    <phoneticPr fontId="2"/>
  </si>
  <si>
    <t>1-1【環境方針】</t>
    <rPh sb="4" eb="6">
      <t>カンキョウ</t>
    </rPh>
    <rPh sb="6" eb="8">
      <t>ホウシン</t>
    </rPh>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</si>
  <si>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</si>
  <si>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</si>
  <si>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トリクミ</t>
    </rPh>
    <phoneticPr fontId="2"/>
  </si>
  <si>
    <t>〔1〕</t>
    <phoneticPr fontId="2"/>
  </si>
  <si>
    <t>〔2〕</t>
    <phoneticPr fontId="2"/>
  </si>
  <si>
    <t>〔3〕</t>
    <phoneticPr fontId="2"/>
  </si>
  <si>
    <t>〔1〕</t>
    <phoneticPr fontId="2"/>
  </si>
  <si>
    <t>〔2〕</t>
    <phoneticPr fontId="2"/>
  </si>
  <si>
    <t>〔3〕</t>
    <phoneticPr fontId="2"/>
  </si>
  <si>
    <t>〔1〕</t>
    <phoneticPr fontId="2"/>
  </si>
  <si>
    <t>〔3〕</t>
    <phoneticPr fontId="2"/>
  </si>
  <si>
    <t>〔2〕</t>
    <phoneticPr fontId="2"/>
  </si>
  <si>
    <t>〔2〕</t>
    <phoneticPr fontId="2"/>
  </si>
  <si>
    <t>〔3〕</t>
    <phoneticPr fontId="2"/>
  </si>
  <si>
    <t>〔1〕</t>
    <phoneticPr fontId="2"/>
  </si>
  <si>
    <t>〔2〕</t>
    <phoneticPr fontId="2"/>
  </si>
  <si>
    <t>〔3〕</t>
    <phoneticPr fontId="2"/>
  </si>
  <si>
    <t>〔1〕</t>
    <phoneticPr fontId="2"/>
  </si>
  <si>
    <t>〔3〕</t>
    <phoneticPr fontId="2"/>
  </si>
  <si>
    <t>〔1〕</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</si>
  <si>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</si>
  <si>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</si>
  <si>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・エアコンフィルタの点検は、使用期間について独自の基準を設定し、実施している</t>
    <rPh sb="11" eb="13">
      <t>テンケン</t>
    </rPh>
    <rPh sb="15" eb="17">
      <t>シヨウ</t>
    </rPh>
    <rPh sb="17" eb="19">
      <t>キカン</t>
    </rPh>
    <rPh sb="23" eb="25">
      <t>ドクジ</t>
    </rPh>
    <rPh sb="26" eb="28">
      <t>キジュン</t>
    </rPh>
    <rPh sb="29" eb="31">
      <t>セッテイ</t>
    </rPh>
    <rPh sb="33" eb="35">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</si>
  <si>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</si>
  <si>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</si>
  <si>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</si>
  <si>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</si>
  <si>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</si>
  <si>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</si>
  <si>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</si>
  <si>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</si>
  <si>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</si>
  <si>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（登録後２年ごとの審査）</t>
    <rPh sb="1" eb="3">
      <t>トウロク</t>
    </rPh>
    <rPh sb="3" eb="4">
      <t>ゴ</t>
    </rPh>
    <rPh sb="5" eb="6">
      <t>ネン</t>
    </rPh>
    <rPh sb="9" eb="11">
      <t>シンサ</t>
    </rPh>
    <phoneticPr fontId="2"/>
  </si>
  <si>
    <t>アイドリングストップ
装置付き</t>
    <rPh sb="11" eb="13">
      <t>ソウチ</t>
    </rPh>
    <rPh sb="13" eb="14">
      <t>ツ</t>
    </rPh>
    <phoneticPr fontId="2"/>
  </si>
  <si>
    <t>アイドリングストップ
装置無し</t>
    <rPh sb="11" eb="13">
      <t>ソウチ</t>
    </rPh>
    <rPh sb="13" eb="14">
      <t>ナ</t>
    </rPh>
    <phoneticPr fontId="2"/>
  </si>
  <si>
    <t>アイドリングストップ
装置付き</t>
    <rPh sb="13" eb="14">
      <t>ツ</t>
    </rPh>
    <phoneticPr fontId="2"/>
  </si>
  <si>
    <t>上記以外のアイドリングストップ装置付きバス</t>
    <rPh sb="0" eb="2">
      <t>ジョウキ</t>
    </rPh>
    <rPh sb="2" eb="4">
      <t>イガイ</t>
    </rPh>
    <rPh sb="15" eb="17">
      <t>ソウチ</t>
    </rPh>
    <rPh sb="17" eb="18">
      <t>ツ</t>
    </rPh>
    <phoneticPr fontId="2"/>
  </si>
  <si>
    <t>排ガス減少装置装着（後付）バス</t>
    <rPh sb="0" eb="1">
      <t>ハイ</t>
    </rPh>
    <rPh sb="3" eb="5">
      <t>ゲンショウ</t>
    </rPh>
    <rPh sb="5" eb="7">
      <t>ソウチ</t>
    </rPh>
    <rPh sb="7" eb="9">
      <t>ソウチャク</t>
    </rPh>
    <rPh sb="10" eb="12">
      <t>アトヅケ</t>
    </rPh>
    <phoneticPr fontId="2"/>
  </si>
  <si>
    <t>％</t>
    <phoneticPr fontId="2"/>
  </si>
  <si>
    <t>その他　　　　　　　　　　　　　　　　　　　　　　　　　</t>
    <phoneticPr fontId="2"/>
  </si>
  <si>
    <t>）</t>
    <phoneticPr fontId="2"/>
  </si>
  <si>
    <t>Ａ</t>
    <phoneticPr fontId="2"/>
  </si>
  <si>
    <t>B</t>
    <phoneticPr fontId="2"/>
  </si>
  <si>
    <t>D</t>
    <phoneticPr fontId="2"/>
  </si>
  <si>
    <t>F</t>
    <phoneticPr fontId="2"/>
  </si>
  <si>
    <t>（</t>
    <phoneticPr fontId="2"/>
  </si>
  <si>
    <t>）</t>
    <phoneticPr fontId="2"/>
  </si>
  <si>
    <t>）</t>
    <phoneticPr fontId="2"/>
  </si>
  <si>
    <t>km</t>
    <phoneticPr fontId="2"/>
  </si>
  <si>
    <t>km/ℓ</t>
    <phoneticPr fontId="2"/>
  </si>
  <si>
    <t>Ａ</t>
    <phoneticPr fontId="2"/>
  </si>
  <si>
    <t>Ｂ</t>
    <phoneticPr fontId="2"/>
  </si>
  <si>
    <t>％</t>
    <phoneticPr fontId="2"/>
  </si>
  <si>
    <t>■ 表１</t>
    <phoneticPr fontId="2"/>
  </si>
  <si>
    <t>■ 表３</t>
    <rPh sb="2" eb="3">
      <t>ヒョウ</t>
    </rPh>
    <phoneticPr fontId="2"/>
  </si>
  <si>
    <t>■ 表４</t>
    <rPh sb="2" eb="3">
      <t>ヒョウ</t>
    </rPh>
    <phoneticPr fontId="2"/>
  </si>
  <si>
    <t>■ 表５</t>
    <rPh sb="2" eb="3">
      <t>ヒョウ</t>
    </rPh>
    <phoneticPr fontId="2"/>
  </si>
  <si>
    <t>■ 表８</t>
    <rPh sb="2" eb="3">
      <t>ヒョウ</t>
    </rPh>
    <phoneticPr fontId="2"/>
  </si>
  <si>
    <t>■ 表９</t>
    <rPh sb="2" eb="3">
      <t>ヒョウ</t>
    </rPh>
    <phoneticPr fontId="2"/>
  </si>
  <si>
    <t>現在の燃費目標</t>
    <rPh sb="0" eb="2">
      <t>ゲンザイ</t>
    </rPh>
    <rPh sb="3" eb="5">
      <t>ネ</t>
    </rPh>
    <rPh sb="5" eb="7">
      <t>モクヒョウ</t>
    </rPh>
    <phoneticPr fontId="2"/>
  </si>
  <si>
    <t>　</t>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</si>
  <si>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</si>
  <si>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</si>
  <si>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燃費実績</t>
    <rPh sb="0" eb="2">
      <t>ネンピ</t>
    </rPh>
    <rPh sb="2" eb="4">
      <t>ジッセキ</t>
    </rPh>
    <phoneticPr fontId="2"/>
  </si>
  <si>
    <t>燃費実績把握期間 （　</t>
    <rPh sb="0" eb="2">
      <t>ネ</t>
    </rPh>
    <rPh sb="2" eb="4">
      <t>ジッセキ</t>
    </rPh>
    <rPh sb="4" eb="6">
      <t>ハアク</t>
    </rPh>
    <phoneticPr fontId="2"/>
  </si>
  <si>
    <t>年</t>
    <rPh sb="0" eb="1">
      <t>ネン</t>
    </rPh>
    <phoneticPr fontId="2"/>
  </si>
  <si>
    <t>月</t>
    <rPh sb="0" eb="1">
      <t>ガツ</t>
    </rPh>
    <phoneticPr fontId="2"/>
  </si>
  <si>
    <t>月　）</t>
    <rPh sb="0" eb="1">
      <t>ガツ</t>
    </rPh>
    <phoneticPr fontId="2"/>
  </si>
  <si>
    <t>ℓ</t>
    <phoneticPr fontId="2"/>
  </si>
  <si>
    <r>
      <t>kg-CO</t>
    </r>
    <r>
      <rPr>
        <vertAlign val="subscript"/>
        <sz val="8"/>
        <rFont val="ＭＳ Ｐゴシック"/>
        <family val="3"/>
        <charset val="128"/>
      </rPr>
      <t>2</t>
    </r>
    <phoneticPr fontId="2"/>
  </si>
  <si>
    <t>km</t>
    <phoneticPr fontId="2"/>
  </si>
  <si>
    <t>ℓ</t>
    <phoneticPr fontId="2"/>
  </si>
  <si>
    <r>
      <t>kg-CO</t>
    </r>
    <r>
      <rPr>
        <vertAlign val="subscript"/>
        <sz val="8"/>
        <rFont val="ＭＳ Ｐゴシック"/>
        <family val="3"/>
        <charset val="128"/>
      </rPr>
      <t>2</t>
    </r>
    <phoneticPr fontId="2"/>
  </si>
  <si>
    <t>－</t>
    <phoneticPr fontId="2"/>
  </si>
  <si>
    <t>ポスト
新長期
規制</t>
    <rPh sb="4" eb="5">
      <t>シン</t>
    </rPh>
    <rPh sb="5" eb="7">
      <t>チョウキ</t>
    </rPh>
    <rPh sb="8" eb="10">
      <t>キセイ</t>
    </rPh>
    <phoneticPr fontId="2"/>
  </si>
  <si>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2"/>
  </si>
  <si>
    <t>平成9年規制適合車(KE,KF,KG )</t>
    <rPh sb="0" eb="2">
      <t>ヘイセイ</t>
    </rPh>
    <rPh sb="3" eb="4">
      <t>ネン</t>
    </rPh>
    <rPh sb="4" eb="6">
      <t>キセイ</t>
    </rPh>
    <rPh sb="6" eb="9">
      <t>テキゴウシャ</t>
    </rPh>
    <phoneticPr fontId="2"/>
  </si>
  <si>
    <t>前年度分
導入目標台数</t>
    <rPh sb="0" eb="3">
      <t>ゼンネンド</t>
    </rPh>
    <rPh sb="3" eb="4">
      <t>ブン</t>
    </rPh>
    <rPh sb="5" eb="7">
      <t>ドウニュウ</t>
    </rPh>
    <rPh sb="7" eb="9">
      <t>モクヒョウ</t>
    </rPh>
    <rPh sb="9" eb="11">
      <t>ダイスウ</t>
    </rPh>
    <phoneticPr fontId="2"/>
  </si>
  <si>
    <t>現在の
導入実績
比率</t>
    <rPh sb="0" eb="2">
      <t>ゲンザイ</t>
    </rPh>
    <rPh sb="4" eb="6">
      <t>ドウニュウ</t>
    </rPh>
    <rPh sb="6" eb="8">
      <t>ジッセキ</t>
    </rPh>
    <rPh sb="9" eb="11">
      <t>ヒリツ</t>
    </rPh>
    <phoneticPr fontId="2"/>
  </si>
  <si>
    <t>　エンジン回転数警告装置等
　のエコドライブ推進補助装置</t>
    <phoneticPr fontId="2"/>
  </si>
  <si>
    <t>（</t>
    <phoneticPr fontId="2"/>
  </si>
  <si>
    <t>６． 管理部門（事務所）における環境保全の推進</t>
    <phoneticPr fontId="2"/>
  </si>
  <si>
    <t>Nox・PM法に基づく
今年度規制対象車台数</t>
    <rPh sb="6" eb="7">
      <t>ホウ</t>
    </rPh>
    <rPh sb="8" eb="9">
      <t>モト</t>
    </rPh>
    <rPh sb="12" eb="15">
      <t>コンネンド</t>
    </rPh>
    <rPh sb="15" eb="17">
      <t>キセイ</t>
    </rPh>
    <rPh sb="17" eb="20">
      <t>タイショウシャ</t>
    </rPh>
    <rPh sb="20" eb="22">
      <t>ダイスウ</t>
    </rPh>
    <phoneticPr fontId="2"/>
  </si>
  <si>
    <t>エアコンの設定温度(使用）を控えめにする</t>
    <rPh sb="10" eb="12">
      <t>シヨウ</t>
    </rPh>
    <phoneticPr fontId="2"/>
  </si>
  <si>
    <t>ディーゼル以外の自動車</t>
    <rPh sb="5" eb="7">
      <t>イガイ</t>
    </rPh>
    <rPh sb="8" eb="11">
      <t>ジドウシャ</t>
    </rPh>
    <phoneticPr fontId="2"/>
  </si>
  <si>
    <t>C＝B÷A×100</t>
    <phoneticPr fontId="2"/>
  </si>
  <si>
    <t>E=(B+D)
÷A×100</t>
    <phoneticPr fontId="2"/>
  </si>
  <si>
    <t>Ｃ＝B÷A
×100</t>
    <phoneticPr fontId="2"/>
  </si>
  <si>
    <t>Ｃ＝B÷A×100</t>
    <phoneticPr fontId="2"/>
  </si>
  <si>
    <t>A</t>
    <phoneticPr fontId="2"/>
  </si>
  <si>
    <t>B</t>
    <phoneticPr fontId="2"/>
  </si>
  <si>
    <t>C=[(A×B)÷100]＋A</t>
    <phoneticPr fontId="2"/>
  </si>
  <si>
    <t>kWh</t>
    <phoneticPr fontId="2"/>
  </si>
  <si>
    <t>km
/kWh</t>
    <phoneticPr fontId="2"/>
  </si>
  <si>
    <t>km/kWh</t>
    <phoneticPr fontId="2"/>
  </si>
  <si>
    <t>✤</t>
    <phoneticPr fontId="2"/>
  </si>
  <si>
    <t>＊　各事業所　別々に作成</t>
    <phoneticPr fontId="2"/>
  </si>
  <si>
    <t>◎</t>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</si>
  <si>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</si>
  <si>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t>
    <phoneticPr fontId="2"/>
  </si>
  <si>
    <t>～</t>
    <phoneticPr fontId="2"/>
  </si>
  <si>
    <t xml:space="preserve"> チェック項目の内容が貴社の取組にあてはまる場合はYes欄に✓を、あてはまらない場合はNo欄に✓を記入してください。</t>
    <rPh sb="5" eb="7">
      <t>コウモク</t>
    </rPh>
    <rPh sb="8" eb="10">
      <t>ナイヨウ</t>
    </rPh>
    <rPh sb="11" eb="13">
      <t>キシャ</t>
    </rPh>
    <rPh sb="14" eb="16">
      <t>トリクミ</t>
    </rPh>
    <rPh sb="22" eb="24">
      <t>バアイ</t>
    </rPh>
    <rPh sb="28" eb="29">
      <t>ラン</t>
    </rPh>
    <rPh sb="40" eb="42">
      <t>バアイ</t>
    </rPh>
    <rPh sb="45" eb="46">
      <t>ラン</t>
    </rPh>
    <rPh sb="49" eb="51">
      <t>キニュウ</t>
    </rPh>
    <phoneticPr fontId="2"/>
  </si>
  <si>
    <t>■ 表１０</t>
    <phoneticPr fontId="2"/>
  </si>
  <si>
    <t>□</t>
    <phoneticPr fontId="2"/>
  </si>
  <si>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2"/>
  </si>
  <si>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2"/>
  </si>
  <si>
    <t>＜認証項目＞</t>
    <rPh sb="1" eb="3">
      <t>ニンショウ</t>
    </rPh>
    <rPh sb="3" eb="5">
      <t>コウモク</t>
    </rPh>
    <phoneticPr fontId="2"/>
  </si>
  <si>
    <t>C</t>
    <phoneticPr fontId="2"/>
  </si>
  <si>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</si>
  <si>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2"/>
  </si>
  <si>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2"/>
  </si>
  <si>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2"/>
  </si>
  <si>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2"/>
  </si>
  <si>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2"/>
  </si>
  <si>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2"/>
  </si>
  <si>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2"/>
  </si>
  <si>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2"/>
  </si>
  <si>
    <r>
      <t>平成10年規制適合車</t>
    </r>
    <r>
      <rPr>
        <sz val="9"/>
        <rFont val="ＭＳ Ｐゴシック"/>
        <family val="3"/>
        <charset val="128"/>
      </rPr>
      <t>(KK)</t>
    </r>
    <rPh sb="0" eb="2">
      <t>ヘイセイ</t>
    </rPh>
    <rPh sb="4" eb="5">
      <t>ネン</t>
    </rPh>
    <rPh sb="5" eb="7">
      <t>キセイ</t>
    </rPh>
    <rPh sb="7" eb="10">
      <t>テキゴウシャ</t>
    </rPh>
    <phoneticPr fontId="2"/>
  </si>
  <si>
    <r>
      <t>平成9年規制適合車</t>
    </r>
    <r>
      <rPr>
        <sz val="9"/>
        <rFont val="ＭＳ Ｐゴシック"/>
        <family val="3"/>
        <charset val="128"/>
      </rPr>
      <t>(KE,KF,KG )</t>
    </r>
    <rPh sb="0" eb="2">
      <t>ヘイセイ</t>
    </rPh>
    <rPh sb="3" eb="4">
      <t>ネン</t>
    </rPh>
    <rPh sb="4" eb="6">
      <t>キセイ</t>
    </rPh>
    <rPh sb="6" eb="9">
      <t>テキゴウシャ</t>
    </rPh>
    <phoneticPr fontId="2"/>
  </si>
  <si>
    <t>短期規制
以前</t>
    <rPh sb="0" eb="2">
      <t>タンキ</t>
    </rPh>
    <rPh sb="2" eb="4">
      <t>キセイ</t>
    </rPh>
    <rPh sb="5" eb="7">
      <t>イゼン</t>
    </rPh>
    <phoneticPr fontId="2"/>
  </si>
  <si>
    <t xml:space="preserve">※ ディーゼルハイブリッド車は除いています。 </t>
    <rPh sb="13" eb="14">
      <t>シャ</t>
    </rPh>
    <rPh sb="15" eb="16">
      <t>ノゾ</t>
    </rPh>
    <phoneticPr fontId="2"/>
  </si>
  <si>
    <t>　　あります。</t>
    <phoneticPr fontId="2"/>
  </si>
  <si>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</si>
  <si>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</si>
  <si>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　　前年度分代替え目標台数[A列]、代替え実績台数[B列]ともに、代替え（減車、廃車等）前の車両の</t>
    <rPh sb="2" eb="5">
      <t>ゼンネンド</t>
    </rPh>
    <rPh sb="5" eb="6">
      <t>ブン</t>
    </rPh>
    <rPh sb="6" eb="8">
      <t>ダイガエ</t>
    </rPh>
    <rPh sb="9" eb="11">
      <t>モクヒョウ</t>
    </rPh>
    <rPh sb="11" eb="13">
      <t>ダイスウ</t>
    </rPh>
    <rPh sb="15" eb="16">
      <t>レツ</t>
    </rPh>
    <rPh sb="18" eb="20">
      <t>ダイガエ</t>
    </rPh>
    <rPh sb="21" eb="23">
      <t>ジッセキ</t>
    </rPh>
    <rPh sb="23" eb="25">
      <t>ダイスウ</t>
    </rPh>
    <rPh sb="27" eb="28">
      <t>レツ</t>
    </rPh>
    <rPh sb="33" eb="35">
      <t>ダイタイ</t>
    </rPh>
    <rPh sb="42" eb="43">
      <t>トウ</t>
    </rPh>
    <rPh sb="44" eb="45">
      <t>マエ</t>
    </rPh>
    <rPh sb="46" eb="48">
      <t>シャリョウ</t>
    </rPh>
    <phoneticPr fontId="2"/>
  </si>
  <si>
    <t>　　型式欄に台数を記入してください。</t>
    <rPh sb="4" eb="5">
      <t>ラン</t>
    </rPh>
    <rPh sb="6" eb="8">
      <t>ダイスウ</t>
    </rPh>
    <rPh sb="9" eb="11">
      <t>キニュウ</t>
    </rPh>
    <phoneticPr fontId="2"/>
  </si>
  <si>
    <t>前年度
代替え実績台数</t>
    <rPh sb="0" eb="3">
      <t>ゼンネンド</t>
    </rPh>
    <rPh sb="4" eb="6">
      <t>ダイガエ</t>
    </rPh>
    <rPh sb="7" eb="9">
      <t>ジッセキ</t>
    </rPh>
    <rPh sb="9" eb="11">
      <t>ダイスウ</t>
    </rPh>
    <phoneticPr fontId="2"/>
  </si>
  <si>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2"/>
  </si>
  <si>
    <t>E</t>
    <phoneticPr fontId="2"/>
  </si>
  <si>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</si>
  <si>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</si>
  <si>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</si>
  <si>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</si>
  <si>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</si>
  <si>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</si>
  <si>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</si>
  <si>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（バス事業用）</t>
    <phoneticPr fontId="2"/>
  </si>
  <si>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</si>
  <si>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</si>
  <si>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</si>
  <si>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</si>
  <si>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</si>
  <si>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</si>
  <si>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</si>
  <si>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</si>
  <si>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</si>
  <si>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</si>
  <si>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</si>
  <si>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</si>
  <si>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</si>
  <si>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</si>
  <si>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</si>
  <si>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</si>
  <si>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</si>
  <si>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</si>
  <si>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</si>
  <si>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⓪</t>
    <phoneticPr fontId="2"/>
  </si>
  <si>
    <t>各条例で規制
している地域
を運行する
車両台数</t>
    <rPh sb="0" eb="1">
      <t>カク</t>
    </rPh>
    <rPh sb="1" eb="3">
      <t>ジョウレイ</t>
    </rPh>
    <rPh sb="4" eb="6">
      <t>キセイ</t>
    </rPh>
    <rPh sb="11" eb="13">
      <t>チイキ</t>
    </rPh>
    <rPh sb="15" eb="17">
      <t>ウンコウ</t>
    </rPh>
    <rPh sb="20" eb="22">
      <t>シャリョウ</t>
    </rPh>
    <rPh sb="22" eb="24">
      <t>ダイスウ</t>
    </rPh>
    <phoneticPr fontId="2"/>
  </si>
  <si>
    <r>
      <t>平成21,22年規制適合車
(低燃費かつ低排出ガス認定車)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</si>
  <si>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t>平成17年規制適合車
（AKG,BDG,NDG,PDG,CDG,DDG,ADG,ADF,他)</t>
    <rPh sb="0" eb="2">
      <t>ヘイセイ</t>
    </rPh>
    <rPh sb="4" eb="5">
      <t>ネン</t>
    </rPh>
    <rPh sb="5" eb="7">
      <t>キセイ</t>
    </rPh>
    <rPh sb="7" eb="10">
      <t>テキゴウシャ</t>
    </rPh>
    <rPh sb="44" eb="45">
      <t>ホカ</t>
    </rPh>
    <phoneticPr fontId="2"/>
  </si>
  <si>
    <t>該当
なし</t>
    <rPh sb="0" eb="2">
      <t>ガイトウ</t>
    </rPh>
    <phoneticPr fontId="2"/>
  </si>
  <si>
    <t>認証基準</t>
    <rPh sb="0" eb="2">
      <t>ニンショウ</t>
    </rPh>
    <rPh sb="2" eb="4">
      <t>キジュン</t>
    </rPh>
    <phoneticPr fontId="2"/>
  </si>
  <si>
    <t>表　</t>
    <rPh sb="0" eb="1">
      <t>ヒョウ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</si>
  <si>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</si>
  <si>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</si>
  <si>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</si>
  <si>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</si>
  <si>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</si>
  <si>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</si>
  <si>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</si>
  <si>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表3</t>
    <rPh sb="0" eb="1">
      <t>ヒョウ</t>
    </rPh>
    <phoneticPr fontId="2"/>
  </si>
  <si>
    <t>表4</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</si>
  <si>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</si>
  <si>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</si>
  <si>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エコドライブ講習会や社内の実技講習会に、２割以上のドライバーが参加している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</si>
  <si>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</si>
  <si>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</si>
  <si>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</si>
  <si>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表5</t>
    <rPh sb="0" eb="1">
      <t>ヒョウ</t>
    </rPh>
    <phoneticPr fontId="2"/>
  </si>
  <si>
    <t>表6</t>
    <rPh sb="0" eb="1">
      <t>ヒョウ</t>
    </rPh>
    <phoneticPr fontId="2"/>
  </si>
  <si>
    <t>表7</t>
    <rPh sb="0" eb="1">
      <t>ヒョウ</t>
    </rPh>
    <phoneticPr fontId="2"/>
  </si>
  <si>
    <t>表8</t>
    <rPh sb="0" eb="1">
      <t>ヒョウ</t>
    </rPh>
    <phoneticPr fontId="2"/>
  </si>
  <si>
    <t>表9</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</si>
  <si>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</si>
  <si>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</si>
  <si>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</si>
  <si>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導入計画に基いて、最新規制適合ディーゼル車の導入目標を達成している</t>
    <rPh sb="0" eb="2">
      <t>ドウニュウ</t>
    </rPh>
    <rPh sb="2" eb="4">
      <t>ケイカク</t>
    </rPh>
    <rPh sb="5" eb="6">
      <t>モトヅ</t>
    </rPh>
    <rPh sb="9" eb="11">
      <t>サイシン</t>
    </rPh>
    <rPh sb="11" eb="13">
      <t>キセイ</t>
    </rPh>
    <rPh sb="13" eb="15">
      <t>テキゴウ</t>
    </rPh>
    <rPh sb="20" eb="21">
      <t>シャ</t>
    </rPh>
    <rPh sb="22" eb="24">
      <t>ドウニュウ</t>
    </rPh>
    <rPh sb="24" eb="26">
      <t>モクヒョウ</t>
    </rPh>
    <rPh sb="27" eb="29">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</si>
  <si>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</si>
  <si>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表10</t>
    <rPh sb="0" eb="1">
      <t>ヒョウ</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</si>
  <si>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</si>
  <si>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点検・整備記録や事故・故障記録のデータをもとに、独自の点検・整備基準の作成を行っている</t>
    <rPh sb="0" eb="2">
      <t>テンケン</t>
    </rPh>
    <rPh sb="3" eb="5">
      <t>セイビ</t>
    </rPh>
    <rPh sb="5" eb="7">
      <t>キロク</t>
    </rPh>
    <rPh sb="8" eb="10">
      <t>ジコ</t>
    </rPh>
    <rPh sb="11" eb="13">
      <t>コショウ</t>
    </rPh>
    <rPh sb="13" eb="15">
      <t>キロク</t>
    </rPh>
    <rPh sb="24" eb="26">
      <t>ドクジ</t>
    </rPh>
    <rPh sb="27" eb="29">
      <t>テンケン</t>
    </rPh>
    <rPh sb="30" eb="32">
      <t>セイビ</t>
    </rPh>
    <rPh sb="32" eb="34">
      <t>キジュン</t>
    </rPh>
    <rPh sb="35" eb="37">
      <t>サクセイ</t>
    </rPh>
    <rPh sb="38" eb="39">
      <t>オコナ</t>
    </rPh>
    <phoneticPr fontId="2"/>
  </si>
  <si>
    <t>４．自動車の点検・整備(1/2)</t>
    <rPh sb="2" eb="4">
      <t>ジドウ</t>
    </rPh>
    <rPh sb="4" eb="5">
      <t>シャ</t>
    </rPh>
    <rPh sb="6" eb="8">
      <t>テンケン</t>
    </rPh>
    <rPh sb="9" eb="11">
      <t>セイビ</t>
    </rPh>
    <phoneticPr fontId="2"/>
  </si>
  <si>
    <t>４．自動車の点検・整備(2/2)</t>
    <rPh sb="2" eb="4">
      <t>ジドウ</t>
    </rPh>
    <rPh sb="4" eb="5">
      <t>シャ</t>
    </rPh>
    <rPh sb="6" eb="8">
      <t>テンケン</t>
    </rPh>
    <rPh sb="9" eb="11">
      <t>セイビ</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</si>
  <si>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</si>
  <si>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事務所内での環境保全の取組について、従業員に周知している</t>
    <phoneticPr fontId="2"/>
  </si>
  <si>
    <t>事務所内でのエネルギー使用量、廃棄物排出量の削減について、目標を設定している</t>
    <phoneticPr fontId="2"/>
  </si>
  <si>
    <t>『バス事業におけるグリーン経営推進マニュアル』にあるチェックリストに基づいて、</t>
    <rPh sb="34" eb="35">
      <t>モト</t>
    </rPh>
    <phoneticPr fontId="2"/>
  </si>
  <si>
    <r>
      <t xml:space="preserve">車両
保有台数
</t>
    </r>
    <r>
      <rPr>
        <sz val="8"/>
        <rFont val="ＭＳ Ｐゴシック"/>
        <family val="3"/>
        <charset val="128"/>
      </rPr>
      <t>（事業用車のみ）</t>
    </r>
    <rPh sb="0" eb="2">
      <t>シャリョウ</t>
    </rPh>
    <rPh sb="3" eb="5">
      <t>ホユウ</t>
    </rPh>
    <rPh sb="5" eb="7">
      <t>ダイスウ</t>
    </rPh>
    <phoneticPr fontId="2"/>
  </si>
  <si>
    <t>燃料電池車（水素自動車）</t>
    <phoneticPr fontId="2"/>
  </si>
  <si>
    <t>燃料電池車（水素自動車）</t>
    <rPh sb="0" eb="2">
      <t>ネンリョウ</t>
    </rPh>
    <rPh sb="2" eb="4">
      <t>デンチ</t>
    </rPh>
    <rPh sb="4" eb="5">
      <t>シャ</t>
    </rPh>
    <rPh sb="6" eb="8">
      <t>スイソ</t>
    </rPh>
    <rPh sb="8" eb="11">
      <t>ジドウシャ</t>
    </rPh>
    <phoneticPr fontId="2"/>
  </si>
  <si>
    <t>燃料電池車（水素自動車）</t>
    <rPh sb="0" eb="2">
      <t>ネンリョウ</t>
    </rPh>
    <rPh sb="2" eb="4">
      <t>デンチ</t>
    </rPh>
    <rPh sb="4" eb="5">
      <t>シャ</t>
    </rPh>
    <rPh sb="6" eb="8">
      <t>スイソ</t>
    </rPh>
    <rPh sb="8" eb="11">
      <t>ジドウシャスイソジドウシャ</t>
    </rPh>
    <phoneticPr fontId="2"/>
  </si>
  <si>
    <t>　・トランスミッションオイルの交換は、走行距離または使用期間について独自の基準を設定し、
    実施している</t>
    <rPh sb="15" eb="17">
      <t>コウカン</t>
    </rPh>
    <rPh sb="26" eb="28">
      <t>シヨウ</t>
    </rPh>
    <rPh sb="28" eb="30">
      <t>キカン</t>
    </rPh>
    <phoneticPr fontId="2"/>
  </si>
  <si>
    <t>　・デファレンシャルオイルの交換は、走行距離または使用期間について
    独自の基準を設定し、実施している</t>
    <rPh sb="14" eb="16">
      <t>コウカン</t>
    </rPh>
    <rPh sb="25" eb="27">
      <t>シヨウ</t>
    </rPh>
    <rPh sb="27" eb="29">
      <t>キカン</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</si>
  <si>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39">
      <t>コウモク</t>
    </rPh>
    <rPh sb="39" eb="41">
      <t>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</si>
  <si>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</si>
  <si>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エアフィルタの清掃・交換にあたっては、走行距離または使用期間、
あるいはその両方について独自の基準を設定し、実施している</t>
    <rPh sb="7" eb="9">
      <t>セイソウ</t>
    </rPh>
    <rPh sb="10" eb="12">
      <t>コウカン</t>
    </rPh>
    <rPh sb="19" eb="21">
      <t>ソウコウ</t>
    </rPh>
    <rPh sb="21" eb="23">
      <t>キョリ</t>
    </rPh>
    <rPh sb="26" eb="28">
      <t>シヨウ</t>
    </rPh>
    <rPh sb="28" eb="30">
      <t>キカン</t>
    </rPh>
    <rPh sb="38" eb="40">
      <t>リョウホウ</t>
    </rPh>
    <rPh sb="44" eb="46">
      <t>ドクジ</t>
    </rPh>
    <rPh sb="47" eb="49">
      <t>キジュン</t>
    </rPh>
    <rPh sb="50" eb="52">
      <t>セッテイ</t>
    </rPh>
    <rPh sb="54" eb="56">
      <t>ジッシ</t>
    </rPh>
    <phoneticPr fontId="2"/>
  </si>
  <si>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2"/>
  </si>
  <si>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0" eb="32">
      <t>シヨウ</t>
    </rPh>
    <rPh sb="32" eb="34">
      <t>キカン</t>
    </rPh>
    <rPh sb="39" eb="41">
      <t>ドクジ</t>
    </rPh>
    <rPh sb="42" eb="44">
      <t>キジュン</t>
    </rPh>
    <rPh sb="45" eb="47">
      <t>セッテイ</t>
    </rPh>
    <rPh sb="49" eb="51">
      <t>ジッシ</t>
    </rPh>
    <phoneticPr fontId="2"/>
  </si>
  <si>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2"/>
  </si>
  <si>
    <t>事務所内でのエネルギー使用量、廃棄物排出量の削減についての取組状況を目標に照らして評価し、
取組状況が改善するよう、取組の見直しを行う仕組みを設けている</t>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</si>
  <si>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</si>
  <si>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環境保全活動に関する標語や提言を従業員から広く募集し、その内容を自社の
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29" eb="31">
      <t>ナイヨウ</t>
    </rPh>
    <rPh sb="32" eb="34">
      <t>ジシャ</t>
    </rPh>
    <rPh sb="36" eb="38">
      <t>カンキョウ</t>
    </rPh>
    <rPh sb="38" eb="40">
      <t>ホゼン</t>
    </rPh>
    <rPh sb="40" eb="42">
      <t>カツドウ</t>
    </rPh>
    <rPh sb="43" eb="45">
      <t>カツヨウ</t>
    </rPh>
    <rPh sb="46" eb="48">
      <t>ハンエイ</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</si>
  <si>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</si>
  <si>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</si>
  <si>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</si>
  <si>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</si>
  <si>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</si>
  <si>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環境保全への取組について、車内やバス停等にステッカーやポスターを掲示したり
車内放送を行う等により、利用者に対して理解を求めている</t>
    <rPh sb="0" eb="2">
      <t>カンキョウ</t>
    </rPh>
    <rPh sb="2" eb="4">
      <t>ホゼン</t>
    </rPh>
    <rPh sb="6" eb="8">
      <t>トリク</t>
    </rPh>
    <rPh sb="13" eb="15">
      <t>シャナイ</t>
    </rPh>
    <rPh sb="18" eb="19">
      <t>テイ</t>
    </rPh>
    <rPh sb="19" eb="20">
      <t>トウ</t>
    </rPh>
    <rPh sb="32" eb="34">
      <t>ケイジ</t>
    </rPh>
    <rPh sb="38" eb="40">
      <t>シャナイ</t>
    </rPh>
    <rPh sb="40" eb="42">
      <t>ホウソウ</t>
    </rPh>
    <rPh sb="43" eb="44">
      <t>オコナ</t>
    </rPh>
    <rPh sb="45" eb="46">
      <t>トウ</t>
    </rPh>
    <rPh sb="50" eb="53">
      <t>リヨウシャ</t>
    </rPh>
    <rPh sb="54" eb="55">
      <t>タイ</t>
    </rPh>
    <rPh sb="57" eb="59">
      <t>リカイ</t>
    </rPh>
    <rPh sb="60" eb="61">
      <t>モト</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</si>
  <si>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</si>
  <si>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</si>
  <si>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エコドライブを推進するための装置を導入するための計画を作り、
計画に沿って実施している</t>
    <rPh sb="7" eb="9">
      <t>スイシン</t>
    </rPh>
    <rPh sb="14" eb="16">
      <t>ソウチ</t>
    </rPh>
    <rPh sb="17" eb="19">
      <t>ドウニュウ</t>
    </rPh>
    <rPh sb="24" eb="26">
      <t>ケイカク</t>
    </rPh>
    <rPh sb="27" eb="28">
      <t>ツク</t>
    </rPh>
    <rPh sb="31" eb="33">
      <t>ケイカク</t>
    </rPh>
    <rPh sb="34" eb="35">
      <t>ソ</t>
    </rPh>
    <rPh sb="37" eb="39">
      <t>ジッシ</t>
    </rPh>
    <phoneticPr fontId="2"/>
  </si>
  <si>
    <t>エコドライブを推進するための装置を導入した結果を確認し、
エコドライブの実施に役立てている</t>
    <rPh sb="7" eb="9">
      <t>スイシン</t>
    </rPh>
    <rPh sb="14" eb="16">
      <t>ソウチ</t>
    </rPh>
    <rPh sb="17" eb="19">
      <t>ドウニュウ</t>
    </rPh>
    <rPh sb="21" eb="23">
      <t>ケッカ</t>
    </rPh>
    <rPh sb="24" eb="26">
      <t>カクニン</t>
    </rPh>
    <rPh sb="36" eb="38">
      <t>ジッシ</t>
    </rPh>
    <rPh sb="39" eb="41">
      <t>ヤクダ</t>
    </rPh>
    <phoneticPr fontId="2"/>
  </si>
  <si>
    <t>最新規制適合ディーゼル車の導入について計画を策定し、
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7" eb="29">
      <t>モクヒョウ</t>
    </rPh>
    <rPh sb="29" eb="31">
      <t>タッセイ</t>
    </rPh>
    <rPh sb="32" eb="33">
      <t>ム</t>
    </rPh>
    <rPh sb="35" eb="37">
      <t>ドウニュウ</t>
    </rPh>
    <rPh sb="38" eb="39">
      <t>ト</t>
    </rPh>
    <rPh sb="40" eb="41">
      <t>ク</t>
    </rPh>
    <phoneticPr fontId="2"/>
  </si>
  <si>
    <t>　・LPG車の排ガスの臭いが強くなってきた時、ディーゼル車の排ガスの汚れが
    ひどくなってきた時には、直ちに点検・整備を実施している</t>
    <phoneticPr fontId="2"/>
  </si>
  <si>
    <t>　・エンジンオイルの交換にあたっては、走行距離または使用期間、
    あるいはその両方について独自の基準を設定し、実施している</t>
    <rPh sb="42" eb="44">
      <t>リョウホウ</t>
    </rPh>
    <phoneticPr fontId="2"/>
  </si>
  <si>
    <t>　・エンジンオイルフィルタの交換にあたっては、走行距離または使用期間、
    あるいはその両方について　　独自の基準を設定し、実施している</t>
    <rPh sb="46" eb="48">
      <t>リョウホウ</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</si>
  <si>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</si>
  <si>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・エア漏れ（高圧空気の漏れ）の点検は、使用期間について独自の基準を設定し、
    実施している</t>
    <rPh sb="4" eb="5">
      <t>モ</t>
    </rPh>
    <rPh sb="7" eb="9">
      <t>コウアツ</t>
    </rPh>
    <rPh sb="9" eb="11">
      <t>クウキ</t>
    </rPh>
    <rPh sb="12" eb="13">
      <t>モ</t>
    </rPh>
    <rPh sb="16" eb="18">
      <t>テンケン</t>
    </rPh>
    <rPh sb="20" eb="22">
      <t>シヨウ</t>
    </rPh>
    <rPh sb="22" eb="24">
      <t>キカン</t>
    </rPh>
    <rPh sb="28" eb="30">
      <t>ドクジ</t>
    </rPh>
    <rPh sb="31" eb="33">
      <t>キジュン</t>
    </rPh>
    <rPh sb="34" eb="36">
      <t>セッテイ</t>
    </rPh>
    <rPh sb="43" eb="45">
      <t>ジッシ</t>
    </rPh>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</si>
  <si>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</si>
  <si>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</si>
  <si>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rPr>
        <i/>
        <sz val="10"/>
        <rFont val="ＭＳ ゴシック"/>
        <family val="3"/>
        <charset val="128"/>
      </rPr>
      <t>（［後付か否かにかかわらず］排出ガス減少装置を装着している場合のみ）</t>
    </r>
    <r>
      <rPr>
        <i/>
        <sz val="10"/>
        <rFont val="ＭＳ 明朝"/>
        <family val="1"/>
        <charset val="128"/>
      </rPr>
      <t xml:space="preserve">
</t>
    </r>
    <r>
      <rPr>
        <sz val="10"/>
        <rFont val="ＭＳ 明朝"/>
        <family val="1"/>
        <charset val="128"/>
      </rPr>
      <t>排出ガス減少装置（DPF、酸化触媒等）が装着されている車両の黒煙測定は、
走行距離または使用期間について独自の基準を設定し、実施している</t>
    </r>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</si>
  <si>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</si>
  <si>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</si>
  <si>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定速走行、経済速度を励行する</t>
    <phoneticPr fontId="2"/>
  </si>
  <si>
    <t>予知運転により停止・発進回数を抑制する</t>
    <phoneticPr fontId="2"/>
  </si>
  <si>
    <t>タイヤの空気圧・偏摩耗を点検する</t>
    <phoneticPr fontId="2"/>
  </si>
  <si>
    <t>エア・クリーナーの目づまりがないかどうかを確かめる</t>
    <rPh sb="21" eb="22">
      <t>タシ</t>
    </rPh>
    <phoneticPr fontId="2"/>
  </si>
  <si>
    <t>点火プラグの汚れ、ギャップを点検する</t>
    <phoneticPr fontId="2"/>
  </si>
  <si>
    <t>エンジンオイルの量と汚れを確認する</t>
    <phoneticPr fontId="2"/>
  </si>
  <si>
    <t>電気自動車</t>
    <rPh sb="0" eb="2">
      <t>デンキ</t>
    </rPh>
    <phoneticPr fontId="2"/>
  </si>
  <si>
    <t>　該当しない場合は該当なし欄に✓を記入してください。</t>
    <rPh sb="1" eb="3">
      <t>ガイトウ</t>
    </rPh>
    <rPh sb="6" eb="8">
      <t>バアイ</t>
    </rPh>
    <rPh sb="9" eb="11">
      <t>ガイトウ</t>
    </rPh>
    <rPh sb="13" eb="14">
      <t>ラン</t>
    </rPh>
    <rPh sb="17" eb="19">
      <t>キニュウ</t>
    </rPh>
    <phoneticPr fontId="2"/>
  </si>
  <si>
    <r>
      <t>→　計画は策定しているが、</t>
    </r>
    <r>
      <rPr>
        <b/>
        <sz val="10"/>
        <rFont val="ＭＳ Ｐ明朝"/>
        <family val="1"/>
        <charset val="128"/>
      </rPr>
      <t>追加導入目標台数が0台の場合は「0台」と記入してください。</t>
    </r>
    <rPh sb="13" eb="15">
      <t>ツイカ</t>
    </rPh>
    <rPh sb="15" eb="17">
      <t>ドウニュウ</t>
    </rPh>
    <rPh sb="17" eb="19">
      <t>モクヒョウ</t>
    </rPh>
    <rPh sb="19" eb="21">
      <t>ダイスウ</t>
    </rPh>
    <phoneticPr fontId="2"/>
  </si>
  <si>
    <t>→　事業用車について、導入実績と今後の導入計画を下表に記入してください。</t>
    <rPh sb="2" eb="5">
      <t>ジギョウヨウ</t>
    </rPh>
    <rPh sb="5" eb="6">
      <t>クルマ</t>
    </rPh>
    <rPh sb="11" eb="13">
      <t>ドウニュウ</t>
    </rPh>
    <rPh sb="13" eb="15">
      <t>ジッセキ</t>
    </rPh>
    <rPh sb="16" eb="18">
      <t>コンゴ</t>
    </rPh>
    <rPh sb="19" eb="21">
      <t>ドウニュウ</t>
    </rPh>
    <rPh sb="21" eb="23">
      <t>ケイカク</t>
    </rPh>
    <rPh sb="24" eb="26">
      <t>カヒョウ</t>
    </rPh>
    <rPh sb="27" eb="29">
      <t>キニュウ</t>
    </rPh>
    <phoneticPr fontId="2"/>
  </si>
  <si>
    <t>　　⑪⑫⑭⑯⑰がNOx・PM法非適合車(規制対象車)です。ただし、型式によってはNOx・PM法適合車（規制対象外）が</t>
    <rPh sb="33" eb="35">
      <t>カタシキ</t>
    </rPh>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</si>
  <si>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rPh sb="11" eb="14">
      <t>コンネンド</t>
    </rPh>
    <rPh sb="14" eb="16">
      <t>ケイカク</t>
    </rPh>
    <rPh sb="17" eb="18">
      <t>チュウ</t>
    </rPh>
    <rPh sb="19" eb="23">
      <t>チョウキケイカク</t>
    </rPh>
    <phoneticPr fontId="2"/>
  </si>
  <si>
    <t>目標の基にした
燃費実績
（  表１-①の燃費実績 ）</t>
    <rPh sb="0" eb="2">
      <t>モ</t>
    </rPh>
    <rPh sb="3" eb="4">
      <t>モト</t>
    </rPh>
    <rPh sb="8" eb="10">
      <t>ネ</t>
    </rPh>
    <rPh sb="10" eb="12">
      <t>ジッセキ</t>
    </rPh>
    <rPh sb="21" eb="23">
      <t>ネ</t>
    </rPh>
    <rPh sb="23" eb="25">
      <t>ジッセキ</t>
    </rPh>
    <phoneticPr fontId="2"/>
  </si>
  <si>
    <r>
      <t>②</t>
    </r>
    <r>
      <rPr>
        <b/>
        <sz val="12"/>
        <rFont val="HGP教科書体"/>
        <family val="1"/>
        <charset val="128"/>
      </rPr>
      <t xml:space="preserve">表１～表10 </t>
    </r>
    <r>
      <rPr>
        <sz val="12"/>
        <rFont val="HGP教科書体"/>
        <family val="1"/>
        <charset val="128"/>
      </rPr>
      <t>(P.4～13)・・・</t>
    </r>
    <rPh sb="4" eb="5">
      <t>ヒョウ</t>
    </rPh>
    <phoneticPr fontId="2"/>
  </si>
  <si>
    <t>→　導入している場合は下表の「現在の状況」に記入して下さい。</t>
    <rPh sb="2" eb="4">
      <t>ドウニュウ</t>
    </rPh>
    <rPh sb="8" eb="10">
      <t>バアイ</t>
    </rPh>
    <rPh sb="11" eb="13">
      <t>カヒョウ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</si>
  <si>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6">
      <t>カヒョウ</t>
    </rPh>
    <rPh sb="18" eb="20">
      <t>ドウニュウ</t>
    </rPh>
    <rPh sb="20" eb="22">
      <t>モクヒョウ</t>
    </rPh>
    <rPh sb="24" eb="26">
      <t>キニュウ</t>
    </rPh>
    <rPh sb="28" eb="29">
      <t>クダ</t>
    </rPh>
    <phoneticPr fontId="2"/>
  </si>
  <si>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2"/>
  </si>
  <si>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2"/>
  </si>
  <si>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2"/>
  </si>
  <si>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2"/>
  </si>
  <si>
    <r>
      <t>　　　　Ⅲ　[Ｂ列]の「</t>
    </r>
    <r>
      <rPr>
        <sz val="10"/>
        <rFont val="ＭＳ ゴシック"/>
        <family val="3"/>
        <charset val="128"/>
      </rPr>
      <t>―</t>
    </r>
    <r>
      <rPr>
        <sz val="10"/>
        <rFont val="ＭＳ Ｐ明朝"/>
        <family val="1"/>
        <charset val="128"/>
      </rPr>
      <t>」は、規制適合車です。</t>
    </r>
    <rPh sb="8" eb="9">
      <t>レツ</t>
    </rPh>
    <rPh sb="13" eb="15">
      <t>テキゴウ</t>
    </rPh>
    <rPh sb="15" eb="16">
      <t>シャ</t>
    </rPh>
    <phoneticPr fontId="2"/>
  </si>
  <si>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2"/>
  </si>
  <si>
    <r>
      <t>燃料電池車（水素自動車）</t>
    </r>
    <r>
      <rPr>
        <vertAlign val="superscript"/>
        <sz val="9"/>
        <rFont val="ＭＳ Ｐゴシック"/>
        <family val="3"/>
        <charset val="128"/>
      </rPr>
      <t>※３</t>
    </r>
    <phoneticPr fontId="2"/>
  </si>
  <si>
    <t>Ⅱ　下表[Ｂ，Ｃ，Ｄ，Ｅ]列の地域を運行する場合にチェックしてください。</t>
    <rPh sb="2" eb="4">
      <t>カヒョウ</t>
    </rPh>
    <rPh sb="13" eb="14">
      <t>レツ</t>
    </rPh>
    <rPh sb="15" eb="17">
      <t>チイキ</t>
    </rPh>
    <rPh sb="18" eb="20">
      <t>ウンコウ</t>
    </rPh>
    <rPh sb="22" eb="24">
      <t>バアイ</t>
    </rPh>
    <phoneticPr fontId="2"/>
  </si>
  <si>
    <r>
      <t>Ⅰ　下表</t>
    </r>
    <r>
      <rPr>
        <b/>
        <u/>
        <sz val="11"/>
        <rFont val="ＭＳ Ｐ明朝"/>
        <family val="1"/>
        <charset val="128"/>
      </rPr>
      <t>[Ａ列]には、[Ｂ，Ｃ，Ｄ，Ｅ]列の規制対象地域を運行する車両</t>
    </r>
    <r>
      <rPr>
        <sz val="11"/>
        <rFont val="ＭＳ Ｐ明朝"/>
        <family val="1"/>
        <charset val="128"/>
      </rPr>
      <t>の台数を記入してください。</t>
    </r>
    <rPh sb="2" eb="4">
      <t>カヒョウ</t>
    </rPh>
    <rPh sb="6" eb="7">
      <t>レツ</t>
    </rPh>
    <rPh sb="20" eb="21">
      <t>レツ</t>
    </rPh>
    <rPh sb="22" eb="24">
      <t>キセイ</t>
    </rPh>
    <rPh sb="24" eb="26">
      <t>タイショウ</t>
    </rPh>
    <rPh sb="26" eb="28">
      <t>チイキ</t>
    </rPh>
    <rPh sb="29" eb="31">
      <t>ウンコウ</t>
    </rPh>
    <rPh sb="33" eb="35">
      <t>シャリョウ</t>
    </rPh>
    <phoneticPr fontId="2"/>
  </si>
  <si>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2"/>
  </si>
  <si>
    <r>
      <rPr>
        <sz val="10"/>
        <rFont val="ＭＳ 明朝"/>
        <family val="1"/>
        <charset val="128"/>
      </rPr>
      <t>ディーゼル車等の運行規制に関する条例の定める地域を運行する車両がある場合は、　</t>
    </r>
    <r>
      <rPr>
        <sz val="10"/>
        <rFont val="ＭＳ ゴシック"/>
        <family val="3"/>
        <charset val="128"/>
      </rPr>
      <t xml:space="preserve">
</t>
    </r>
    <r>
      <rPr>
        <sz val="10"/>
        <rFont val="ＭＳ 明朝"/>
        <family val="1"/>
        <charset val="128"/>
      </rPr>
      <t>条例に定める運行規制の対象となる車両の台数を把握している</t>
    </r>
    <rPh sb="40" eb="42">
      <t>ジョウレイ</t>
    </rPh>
    <rPh sb="43" eb="44">
      <t>サダ</t>
    </rPh>
    <rPh sb="46" eb="48">
      <t>ウンコウ</t>
    </rPh>
    <rPh sb="48" eb="50">
      <t>キセイ</t>
    </rPh>
    <rPh sb="51" eb="53">
      <t>タイショウ</t>
    </rPh>
    <rPh sb="56" eb="58">
      <t>シャリョウ</t>
    </rPh>
    <rPh sb="59" eb="61">
      <t>ダイスウ</t>
    </rPh>
    <rPh sb="62" eb="64">
      <t>ハアク</t>
    </rPh>
    <phoneticPr fontId="2"/>
  </si>
  <si>
    <t>二酸化炭素総排出量</t>
    <rPh sb="5" eb="6">
      <t>ソウ</t>
    </rPh>
    <phoneticPr fontId="2"/>
  </si>
  <si>
    <t>％ 改善</t>
    <rPh sb="2" eb="4">
      <t>カイゼン</t>
    </rPh>
    <phoneticPr fontId="2"/>
  </si>
  <si>
    <t>kg</t>
    <phoneticPr fontId="2"/>
  </si>
  <si>
    <t>km
/kg</t>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</si>
  <si>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</si>
  <si>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</si>
  <si>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</si>
  <si>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目標の基にした期間</t>
    <rPh sb="0" eb="2">
      <t>モクヒョウ</t>
    </rPh>
    <rPh sb="3" eb="4">
      <t>モト</t>
    </rPh>
    <rPh sb="7" eb="9">
      <t>キカン</t>
    </rPh>
    <phoneticPr fontId="2"/>
  </si>
  <si>
    <t>年</t>
  </si>
  <si>
    <t>月</t>
  </si>
  <si>
    <t>月　</t>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</si>
  <si>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</si>
  <si>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</si>
  <si>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</si>
  <si>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ディーゼル自動車</t>
    <rPh sb="5" eb="7">
      <t>ジドウ</t>
    </rPh>
    <rPh sb="7" eb="8">
      <t>シャ</t>
    </rPh>
    <phoneticPr fontId="2"/>
  </si>
  <si>
    <t xml:space="preserve"> （１）乗合（高速バスを除く）</t>
    <phoneticPr fontId="2"/>
  </si>
  <si>
    <t xml:space="preserve"> （２）貸切＋高速乗合バス</t>
    <phoneticPr fontId="2"/>
  </si>
  <si>
    <t>ディーゼル以外の自動車</t>
    <rPh sb="5" eb="7">
      <t>イガイ</t>
    </rPh>
    <rPh sb="8" eb="10">
      <t>ジドウ</t>
    </rPh>
    <rPh sb="10" eb="11">
      <t>シャ</t>
    </rPh>
    <phoneticPr fontId="2"/>
  </si>
  <si>
    <t>km/kg</t>
    <phoneticPr fontId="2"/>
  </si>
  <si>
    <t>電気自動車</t>
    <phoneticPr fontId="2"/>
  </si>
  <si>
    <t>ハイブリッド自動車（軽油）</t>
    <phoneticPr fontId="2"/>
  </si>
  <si>
    <t>ハイブリッド自動車（ガソリン）</t>
    <phoneticPr fontId="2"/>
  </si>
  <si>
    <t>ガソリン自動車</t>
    <phoneticPr fontId="2"/>
  </si>
  <si>
    <t>ＬＰＧ自動車</t>
    <phoneticPr fontId="2"/>
  </si>
  <si>
    <t>自家用</t>
    <rPh sb="0" eb="2">
      <t>ジカ</t>
    </rPh>
    <rPh sb="2" eb="3">
      <t>ヨウ</t>
    </rPh>
    <phoneticPr fontId="2"/>
  </si>
  <si>
    <t>ディーゼル自動車</t>
    <phoneticPr fontId="2"/>
  </si>
  <si>
    <t>天然ガス自動車 （ＣＮＧ自動車）</t>
    <phoneticPr fontId="2"/>
  </si>
  <si>
    <r>
      <t>km/Nm</t>
    </r>
    <r>
      <rPr>
        <vertAlign val="superscript"/>
        <sz val="8"/>
        <rFont val="ＭＳ Ｐゴシック"/>
        <family val="3"/>
        <charset val="128"/>
      </rPr>
      <t>3</t>
    </r>
    <phoneticPr fontId="2"/>
  </si>
  <si>
    <t>ハイブリッド自動車（軽油）</t>
    <rPh sb="10" eb="12">
      <t>ケイユ</t>
    </rPh>
    <phoneticPr fontId="2"/>
  </si>
  <si>
    <t>エネルギー種別</t>
    <rPh sb="5" eb="7">
      <t>シュベツ</t>
    </rPh>
    <phoneticPr fontId="2"/>
  </si>
  <si>
    <t>燃料使用量</t>
    <phoneticPr fontId="2"/>
  </si>
  <si>
    <t>二酸化炭素排出量</t>
    <phoneticPr fontId="2"/>
  </si>
  <si>
    <t>軽油</t>
    <rPh sb="0" eb="2">
      <t>ケイユ</t>
    </rPh>
    <phoneticPr fontId="2"/>
  </si>
  <si>
    <r>
      <t>kg-CO</t>
    </r>
    <r>
      <rPr>
        <vertAlign val="subscript"/>
        <sz val="6"/>
        <rFont val="ＭＳ Ｐゴシック"/>
        <family val="3"/>
        <charset val="128"/>
      </rPr>
      <t>2</t>
    </r>
    <phoneticPr fontId="2"/>
  </si>
  <si>
    <t>ガソリン</t>
    <phoneticPr fontId="2"/>
  </si>
  <si>
    <t>電力</t>
    <rPh sb="0" eb="2">
      <t>デンリョク</t>
    </rPh>
    <phoneticPr fontId="2"/>
  </si>
  <si>
    <t>L     P    G</t>
    <phoneticPr fontId="2"/>
  </si>
  <si>
    <t>C　　N　　G</t>
    <phoneticPr fontId="2"/>
  </si>
  <si>
    <t>水素</t>
    <rPh sb="0" eb="2">
      <t>スイソ</t>
    </rPh>
    <phoneticPr fontId="2"/>
  </si>
  <si>
    <t xml:space="preserve"> 二酸化炭素総排出量</t>
    <phoneticPr fontId="2"/>
  </si>
  <si>
    <t>改善率（ ％ ）</t>
  </si>
  <si>
    <t>％ 改善</t>
    <phoneticPr fontId="2"/>
  </si>
  <si>
    <t>二酸化炭素総排出量の目標</t>
    <rPh sb="5" eb="6">
      <t>ソウ</t>
    </rPh>
    <phoneticPr fontId="2"/>
  </si>
  <si>
    <t>年</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</si>
  <si>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</si>
  <si>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</si>
  <si>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</si>
  <si>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phoneticPr fontId="2"/>
  </si>
  <si>
    <t>大型（全長9m以上または定員50人以上）</t>
    <phoneticPr fontId="2"/>
  </si>
  <si>
    <t>中型（大型・小型にあてはまらないもの）</t>
    <phoneticPr fontId="2"/>
  </si>
  <si>
    <t>小型（全長7m以下でかつ定員29人以下）</t>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</si>
  <si>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</si>
  <si>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8" eb="10">
      <t>ハイシュツ</t>
    </rPh>
    <rPh sb="10" eb="11">
      <t>リョウ</t>
    </rPh>
    <rPh sb="12" eb="14">
      <t>モクヒョウ</t>
    </rPh>
    <rPh sb="15" eb="17">
      <t>セッテイ</t>
    </rPh>
    <rPh sb="21" eb="23">
      <t>バアイ</t>
    </rPh>
    <rPh sb="24" eb="26">
      <t>ニュウリョク</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</si>
  <si>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</si>
  <si>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</si>
  <si>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　・エアコンの効きが悪くなってきた時には、直ちに点検・整備を実施している</t>
    <rPh sb="7" eb="8">
      <t>キ</t>
    </rPh>
    <rPh sb="10" eb="11">
      <t>ワル</t>
    </rPh>
    <rPh sb="17" eb="18">
      <t>トキ</t>
    </rPh>
    <rPh sb="21" eb="22">
      <t>タダ</t>
    </rPh>
    <rPh sb="24" eb="26">
      <t>テンケン</t>
    </rPh>
    <rPh sb="27" eb="29">
      <t>セイビ</t>
    </rPh>
    <rPh sb="30" eb="32">
      <t>ジッシ</t>
    </rPh>
    <phoneticPr fontId="2"/>
  </si>
  <si>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2"/>
  </si>
  <si>
    <t>平成21,22年規制適合車
(SKG,LKG,SDG,LDG,QDG,QDF,LDG,他)</t>
    <rPh sb="0" eb="2">
      <t>ヘイセイ</t>
    </rPh>
    <rPh sb="7" eb="8">
      <t>ネン</t>
    </rPh>
    <rPh sb="8" eb="10">
      <t>キセイ</t>
    </rPh>
    <rPh sb="10" eb="12">
      <t>テキゴウ</t>
    </rPh>
    <rPh sb="12" eb="13">
      <t>シャ</t>
    </rPh>
    <phoneticPr fontId="2"/>
  </si>
  <si>
    <t>平成14年規制適合車（KP)</t>
    <rPh sb="0" eb="2">
      <t>ヘイセイ</t>
    </rPh>
    <rPh sb="4" eb="5">
      <t>ネン</t>
    </rPh>
    <rPh sb="5" eb="7">
      <t>キセイ</t>
    </rPh>
    <rPh sb="7" eb="10">
      <t>テキゴウシャ</t>
    </rPh>
    <phoneticPr fontId="2"/>
  </si>
  <si>
    <t>平成10年規制適合車(KJ)</t>
    <rPh sb="0" eb="2">
      <t>ヘイセイ</t>
    </rPh>
    <rPh sb="4" eb="5">
      <t>ネン</t>
    </rPh>
    <rPh sb="5" eb="7">
      <t>キセイ</t>
    </rPh>
    <rPh sb="7" eb="10">
      <t>テキゴウシャ</t>
    </rPh>
    <phoneticPr fontId="2"/>
  </si>
  <si>
    <t>平成6年規制適合以前
(KC,KA,KB,X,U,S)</t>
    <rPh sb="0" eb="2">
      <t>ヘイセイ</t>
    </rPh>
    <rPh sb="3" eb="4">
      <t>ネン</t>
    </rPh>
    <rPh sb="4" eb="6">
      <t>キセイ</t>
    </rPh>
    <rPh sb="6" eb="8">
      <t>テキゴウ</t>
    </rPh>
    <rPh sb="8" eb="10">
      <t>イゼン</t>
    </rPh>
    <phoneticPr fontId="2"/>
  </si>
  <si>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2"/>
  </si>
  <si>
    <t>※1</t>
    <phoneticPr fontId="2"/>
  </si>
  <si>
    <t xml:space="preserve">　ディーゼルハイブリッド車は除いています。 </t>
    <phoneticPr fontId="2"/>
  </si>
  <si>
    <t>　　⑪⑫⑭⑯⑰がNox・PM法非適合車(規制対象車)です。ただし、型式によってはNox・PM法適合車（規制対象外）があります。</t>
    <rPh sb="33" eb="35">
      <t>カタシキ</t>
    </rPh>
    <phoneticPr fontId="2"/>
  </si>
  <si>
    <t>　　⓪「型式不明」は、自動車検査証の「型式」欄に「不明」と記載されているものです。</t>
    <phoneticPr fontId="2"/>
  </si>
  <si>
    <t>※2</t>
    <phoneticPr fontId="2"/>
  </si>
  <si>
    <t>　東京都、埼玉県、千葉県、神奈川県のディーゼル車規制は、ディーゼル車から排出されるPM（粒子状物質）に対するもので、1都3県全域</t>
    <phoneticPr fontId="2"/>
  </si>
  <si>
    <t>　（東京都の島しょ部を除く）を運行する車両に制限を加えています。</t>
    <phoneticPr fontId="2"/>
  </si>
  <si>
    <t>※3</t>
    <phoneticPr fontId="2"/>
  </si>
  <si>
    <t>　兵庫県のディーゼル車等の運行規制は、ディーゼル車等から排出されるNox（窒素酸化物）とPM（粒子状物質）に対するもので、兵庫県の</t>
    <phoneticPr fontId="2"/>
  </si>
  <si>
    <t>　指定地域を運行する車両総重量8ｔ以上の車両に制限を加えています。</t>
    <phoneticPr fontId="2"/>
  </si>
  <si>
    <t>※4</t>
    <phoneticPr fontId="2"/>
  </si>
  <si>
    <t>　富山県条例では、路線バス及び貸切バスが特定地域を運行する際に制限を加えています。</t>
    <phoneticPr fontId="2"/>
  </si>
  <si>
    <t xml:space="preserve">※ </t>
    <phoneticPr fontId="2"/>
  </si>
  <si>
    <t xml:space="preserve">  大阪府のディーゼル車等の流入車規制は令和4年4月1日付で廃止になりました。</t>
    <phoneticPr fontId="2"/>
  </si>
  <si>
    <t>※</t>
    <phoneticPr fontId="2"/>
  </si>
  <si>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2"/>
  </si>
  <si>
    <t>　低公害車は、窒素酸化物（NOx）や粒子状物質（PM）等の大気汚染物質の排出が少ない、または全く排出しない、</t>
    <phoneticPr fontId="2"/>
  </si>
  <si>
    <t>　燃費性能が優れているなどの環境性能に優れた自動車として認められたもの。</t>
    <phoneticPr fontId="2"/>
  </si>
  <si>
    <t>　「エネルギーの使用の合理化に関する法律」に基づく燃費基準達成車および低排出ガス認定車。</t>
    <phoneticPr fontId="2"/>
  </si>
  <si>
    <t>　国の低排出ガス認定車、および九都県市指定低公害車、近畿八府県市指定低排出ガス車、山梨県指定低公害車、札幌市指定低公害車等の</t>
    <phoneticPr fontId="2"/>
  </si>
  <si>
    <t>　「エネルギーの使用の合理化に関する法律」に基づく燃費基準達成車および低排出ガス認定車</t>
    <phoneticPr fontId="2"/>
  </si>
  <si>
    <t>　国の低排出ガス認定車、および九都県市指定低公害車、近畿八府県市指定低排出ガス車、山梨県指定低公害車、札幌市 指定低公害車等の</t>
    <phoneticPr fontId="2"/>
  </si>
  <si>
    <t>　など地方自治体で定める低公害車に指定されているため国の低排出ガス認定を受けていない車両であっても、低排出ガス認定車とする。</t>
    <phoneticPr fontId="2"/>
  </si>
  <si>
    <t>　地方公共団体で定める低公害車。新短期規制適合車、超低PM車、新長期規制適合車、ポスト新長期規制適合車は、九都県市指定低公害車</t>
    <phoneticPr fontId="2"/>
  </si>
  <si>
    <t>目標の取組期間</t>
    <rPh sb="0" eb="2">
      <t>モクヒョウ</t>
    </rPh>
    <rPh sb="3" eb="5">
      <t>トリクミ</t>
    </rPh>
    <rPh sb="5" eb="7">
      <t>キカン</t>
    </rPh>
    <phoneticPr fontId="2"/>
  </si>
  <si>
    <t>（全長9m以上または定員50人以上）</t>
    <phoneticPr fontId="2"/>
  </si>
  <si>
    <t>大型</t>
    <rPh sb="0" eb="2">
      <t>オオガタ</t>
    </rPh>
    <phoneticPr fontId="2"/>
  </si>
  <si>
    <t>中型</t>
    <rPh sb="0" eb="2">
      <t>チュウガタ</t>
    </rPh>
    <phoneticPr fontId="2"/>
  </si>
  <si>
    <t>（大型・小型にあてはまらないもの）</t>
    <phoneticPr fontId="2"/>
  </si>
  <si>
    <t>小型</t>
    <rPh sb="0" eb="2">
      <t>コガタ</t>
    </rPh>
    <phoneticPr fontId="2"/>
  </si>
  <si>
    <t>（全長7m以下でかつ定員29人以下）</t>
    <phoneticPr fontId="2"/>
  </si>
  <si>
    <t>　環境省「地球温暖化対策事業効果算定ガイドブック令和7年3月改訂版」による。</t>
    <phoneticPr fontId="2"/>
  </si>
  <si>
    <t>　計算式：　二酸化炭素排出量 ＝ 期間燃料使用量 × 二酸化炭素排出係数</t>
    <phoneticPr fontId="2"/>
  </si>
  <si>
    <t>　水素関連の二酸化炭素排出係数は初期値「0」としていますが、ライフサイクルでの係数が判明している場合はその係数で算定してください。</t>
    <phoneticPr fontId="2"/>
  </si>
  <si>
    <r>
      <t>改善率（ ％ ）</t>
    </r>
    <r>
      <rPr>
        <vertAlign val="superscript"/>
        <sz val="9"/>
        <rFont val="ＭＳ Ｐゴシック"/>
        <family val="3"/>
        <charset val="128"/>
      </rPr>
      <t>※</t>
    </r>
    <rPh sb="0" eb="2">
      <t>カイゼン</t>
    </rPh>
    <rPh sb="2" eb="3">
      <t>リツ</t>
    </rPh>
    <phoneticPr fontId="2"/>
  </si>
  <si>
    <r>
      <t>-CO</t>
    </r>
    <r>
      <rPr>
        <vertAlign val="subscript"/>
        <sz val="8"/>
        <rFont val="ＭＳ Ｐゴシック"/>
        <family val="3"/>
        <charset val="128"/>
      </rPr>
      <t>2</t>
    </r>
    <r>
      <rPr>
        <sz val="8"/>
        <rFont val="ＭＳ Ｐゴシック"/>
        <family val="3"/>
        <charset val="128"/>
      </rPr>
      <t>/kg</t>
    </r>
    <phoneticPr fontId="2"/>
  </si>
  <si>
    <r>
      <t>kg-
CO</t>
    </r>
    <r>
      <rPr>
        <vertAlign val="subscript"/>
        <sz val="6.5"/>
        <rFont val="ＭＳ Ｐゴシック"/>
        <family val="3"/>
        <charset val="128"/>
      </rPr>
      <t>2</t>
    </r>
    <phoneticPr fontId="2"/>
  </si>
  <si>
    <r>
      <t>kg-
CO</t>
    </r>
    <r>
      <rPr>
        <vertAlign val="subscript"/>
        <sz val="7"/>
        <rFont val="ＭＳ Ｐゴシック"/>
        <family val="3"/>
        <charset val="128"/>
      </rPr>
      <t>2</t>
    </r>
    <phoneticPr fontId="2"/>
  </si>
  <si>
    <r>
      <t>二酸化炭素
排出量</t>
    </r>
    <r>
      <rPr>
        <vertAlign val="superscript"/>
        <sz val="9"/>
        <rFont val="ＭＳ Ｐゴシック"/>
        <family val="3"/>
        <charset val="128"/>
      </rPr>
      <t>※2</t>
    </r>
    <rPh sb="0" eb="3">
      <t>ニサンカ</t>
    </rPh>
    <rPh sb="3" eb="5">
      <t>タンソ</t>
    </rPh>
    <rPh sb="6" eb="8">
      <t>ハイシュツ</t>
    </rPh>
    <rPh sb="8" eb="9">
      <t>リョウ</t>
    </rPh>
    <phoneticPr fontId="2"/>
  </si>
  <si>
    <r>
      <t>二酸化炭素
排出係数</t>
    </r>
    <r>
      <rPr>
        <vertAlign val="superscript"/>
        <sz val="7"/>
        <rFont val="ＭＳ Ｐゴシック"/>
        <family val="3"/>
        <charset val="128"/>
      </rPr>
      <t>※1</t>
    </r>
    <rPh sb="0" eb="3">
      <t>ニサンカ</t>
    </rPh>
    <rPh sb="3" eb="5">
      <t>タンソ</t>
    </rPh>
    <rPh sb="6" eb="8">
      <t>ハイシュツ</t>
    </rPh>
    <rPh sb="8" eb="10">
      <t>ケイスウ</t>
    </rPh>
    <phoneticPr fontId="2"/>
  </si>
  <si>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</si>
  <si>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</si>
  <si>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東京都、埼玉県
条例</t>
    </r>
    <r>
      <rPr>
        <vertAlign val="superscript"/>
        <sz val="8"/>
        <rFont val="ＭＳ Ｐゴシック"/>
        <family val="3"/>
        <charset val="128"/>
      </rPr>
      <t>※2</t>
    </r>
    <r>
      <rPr>
        <sz val="8"/>
        <rFont val="ＭＳ Ｐゴシック"/>
        <family val="3"/>
        <charset val="128"/>
      </rPr>
      <t>地域内
を運行する場合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2"/>
  </si>
  <si>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
を運行する場合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2"/>
  </si>
  <si>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2"/>
  </si>
  <si>
    <r>
      <t>富山県条例</t>
    </r>
    <r>
      <rPr>
        <vertAlign val="superscript"/>
        <sz val="8"/>
        <rFont val="ＭＳ Ｐゴシック"/>
        <family val="3"/>
        <charset val="128"/>
      </rPr>
      <t>※4</t>
    </r>
    <r>
      <rPr>
        <sz val="8"/>
        <rFont val="ＭＳ Ｐゴシック"/>
        <family val="3"/>
        <charset val="128"/>
      </rPr>
      <t xml:space="preserve">
地域内を
運行する場合</t>
    </r>
    <rPh sb="8" eb="10">
      <t>チイキ</t>
    </rPh>
    <rPh sb="10" eb="11">
      <t>ナイ</t>
    </rPh>
    <rPh sb="13" eb="15">
      <t>ウンコウ</t>
    </rPh>
    <rPh sb="17" eb="19">
      <t>バアイ</t>
    </rPh>
    <phoneticPr fontId="2"/>
  </si>
  <si>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2"/>
  </si>
  <si>
    <r>
      <t>（営業所がNOx・PM法対策地域内にある事業者のみ）</t>
    </r>
    <r>
      <rPr>
        <i/>
        <sz val="10"/>
        <rFont val="ＭＳ 明朝"/>
        <family val="1"/>
        <charset val="128"/>
      </rPr>
      <t xml:space="preserve">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2" eb="33">
      <t>ホウ</t>
    </rPh>
    <rPh sb="34" eb="35">
      <t>モト</t>
    </rPh>
    <rPh sb="38" eb="41">
      <t>コンネンド</t>
    </rPh>
    <rPh sb="42" eb="44">
      <t>キセイ</t>
    </rPh>
    <rPh sb="44" eb="46">
      <t>タイショウ</t>
    </rPh>
    <rPh sb="49" eb="51">
      <t>シャリョウ</t>
    </rPh>
    <rPh sb="52" eb="54">
      <t>ダイスウ</t>
    </rPh>
    <rPh sb="58" eb="60">
      <t>ハアク</t>
    </rPh>
    <phoneticPr fontId="2"/>
  </si>
  <si>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2"/>
  </si>
  <si>
    <t>天然ガス自動車（ＣＮＧ自動車）</t>
    <phoneticPr fontId="2"/>
  </si>
  <si>
    <t>二酸化炭素排出係数</t>
    <rPh sb="0" eb="9">
      <t>ニサンカタンソハイシュツケイスウ</t>
    </rPh>
    <phoneticPr fontId="2"/>
  </si>
  <si>
    <t>CNG</t>
    <phoneticPr fontId="2"/>
  </si>
  <si>
    <t>電気</t>
    <rPh sb="0" eb="2">
      <t>デンキ</t>
    </rPh>
    <phoneticPr fontId="2"/>
  </si>
  <si>
    <t>LPG</t>
    <phoneticPr fontId="2"/>
  </si>
  <si>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2"/>
  </si>
  <si>
    <r>
      <t xml:space="preserve">　　　　　 </t>
    </r>
    <r>
      <rPr>
        <b/>
        <sz val="10"/>
        <rFont val="ＭＳ Ｐ明朝"/>
        <family val="1"/>
        <charset val="128"/>
      </rPr>
      <t>型式の車両について記入して下さい。</t>
    </r>
    <rPh sb="9" eb="11">
      <t>シャリョウ</t>
    </rPh>
    <rPh sb="15" eb="17">
      <t>キニュウ</t>
    </rPh>
    <rPh sb="19" eb="20">
      <t>クダ</t>
    </rPh>
    <phoneticPr fontId="2"/>
  </si>
  <si>
    <t>整備員に対して、環境保全への観点からの点検・整備に関する事項について、５項目以上の</t>
    <phoneticPr fontId="2"/>
  </si>
  <si>
    <t>教育・指導を行っている[レベル１]＜認証項目＞</t>
    <phoneticPr fontId="2"/>
  </si>
  <si>
    <t>ディーゼル車等の運行規制に関する条例の定める地域を運行する車両がある場合は、</t>
    <phoneticPr fontId="2"/>
  </si>
  <si>
    <t>条例に定める運行規制の対象となる車両の台数を把握している。[レベル1]＜認証項目＞</t>
  </si>
  <si>
    <t>導入計画に基づいて、低公害車等の導入目標を達成している　［レベル３］</t>
    <phoneticPr fontId="2"/>
  </si>
  <si>
    <t>低公害車等を導入している［レベル１］＜認証項目＞</t>
    <phoneticPr fontId="2"/>
  </si>
  <si>
    <t>低公害車等の導入について計画を策定し、目標達成に向けて導入に取り組んでいる</t>
    <phoneticPr fontId="2"/>
  </si>
  <si>
    <t>［レベル２］＜認証項目＞</t>
    <phoneticPr fontId="2"/>
  </si>
  <si>
    <t>エコドライブを推進するための装置を導入するための計画を作り、計画に沿って実施している［レベル２］</t>
    <phoneticPr fontId="2"/>
  </si>
  <si>
    <t>ドライバーに対して、エコドライブに関する基礎的な知識について、５項目以上の教育・指導を</t>
    <phoneticPr fontId="2"/>
  </si>
  <si>
    <t>行っている ［レベル１］＜認証項目＞</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</si>
  <si>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</si>
  <si>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</si>
  <si>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</si>
  <si>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保有しているディーゼル車が何年規制に適合しているかについて把握している</t>
    <rPh sb="0" eb="2">
      <t>ホユウ</t>
    </rPh>
    <rPh sb="11" eb="12">
      <t>シャ</t>
    </rPh>
    <rPh sb="13" eb="15">
      <t>ナンネン</t>
    </rPh>
    <rPh sb="15" eb="17">
      <t>キセイ</t>
    </rPh>
    <rPh sb="18" eb="20">
      <t>テキゴウ</t>
    </rPh>
    <rPh sb="29" eb="31">
      <t>ハアク</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</si>
  <si>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</si>
  <si>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下記の箇所に対しては、走行距離または使用期間について独自の基準を設定し、実施している</t>
    <rPh sb="0" eb="2">
      <t>カキ</t>
    </rPh>
    <rPh sb="3" eb="5">
      <t>カショ</t>
    </rPh>
    <rPh sb="6" eb="7">
      <t>タイ</t>
    </rPh>
    <rPh sb="11" eb="13">
      <t>ソウコウ</t>
    </rPh>
    <rPh sb="13" eb="15">
      <t>キョリ</t>
    </rPh>
    <rPh sb="18" eb="20">
      <t>シヨウ</t>
    </rPh>
    <rPh sb="20" eb="22">
      <t>キカン</t>
    </rPh>
    <rPh sb="26" eb="28">
      <t>ドクジ</t>
    </rPh>
    <rPh sb="29" eb="31">
      <t>キジュン</t>
    </rPh>
    <rPh sb="32" eb="34">
      <t>セッテイ</t>
    </rPh>
    <rPh sb="36" eb="38">
      <t>ジッシ</t>
    </rPh>
    <phoneticPr fontId="2"/>
  </si>
  <si>
    <t>　・トランスミッションオイルの漏れの点検は、走行距離または使用期間について
    独自の基準を設定し、実施している</t>
    <rPh sb="15" eb="16">
      <t>モ</t>
    </rPh>
    <rPh sb="18" eb="20">
      <t>テンケン</t>
    </rPh>
    <rPh sb="22" eb="24">
      <t>ソウコウ</t>
    </rPh>
    <rPh sb="24" eb="26">
      <t>キョリ</t>
    </rPh>
    <rPh sb="29" eb="31">
      <t>シヨウ</t>
    </rPh>
    <rPh sb="31" eb="33">
      <t>キカン</t>
    </rPh>
    <rPh sb="45" eb="47">
      <t>キジュン</t>
    </rPh>
    <phoneticPr fontId="2"/>
  </si>
  <si>
    <t>　・デファレンシャルオイルの漏れの点検は、走行距離または使用期間について
    独自の基準を設定し、実施している</t>
    <rPh sb="14" eb="15">
      <t>モ</t>
    </rPh>
    <rPh sb="17" eb="19">
      <t>テンケン</t>
    </rPh>
    <rPh sb="21" eb="23">
      <t>ソウコウ</t>
    </rPh>
    <rPh sb="23" eb="25">
      <t>キョリ</t>
    </rPh>
    <rPh sb="28" eb="30">
      <t>シヨウ</t>
    </rPh>
    <rPh sb="30" eb="32">
      <t>キカン</t>
    </rPh>
    <rPh sb="44" eb="46">
      <t>キジュン</t>
    </rPh>
    <phoneticPr fontId="2"/>
  </si>
  <si>
    <t>５．廃棄物の適正処理およびリサイクルの推進</t>
    <rPh sb="2" eb="5">
      <t>ハイキブツ</t>
    </rPh>
    <rPh sb="6" eb="8">
      <t>テキセイ</t>
    </rPh>
    <rPh sb="8" eb="10">
      <t>ショリ</t>
    </rPh>
    <rPh sb="19" eb="21">
      <t>スイシン</t>
    </rPh>
    <phoneticPr fontId="2"/>
  </si>
  <si>
    <t>廃棄物の発生抑制（発生量削減）、再使用（繰り返し利用）、リサイクル（再生利用＝再資源化）
及び適正処理の推進について従業員に対して指導を行っている</t>
    <rPh sb="45" eb="46">
      <t>オヨ</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</si>
  <si>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を、次の表に記入してください。</t>
    </r>
    <rPh sb="2" eb="3">
      <t>ヒョウ</t>
    </rPh>
    <rPh sb="6" eb="8">
      <t>ネンピ</t>
    </rPh>
    <rPh sb="8" eb="10">
      <t>モクヒョウ</t>
    </rPh>
    <rPh sb="17" eb="18">
      <t>モト</t>
    </rPh>
    <rPh sb="21" eb="23">
      <t>ネ</t>
    </rPh>
    <rPh sb="23" eb="25">
      <t>ジッセキ</t>
    </rPh>
    <rPh sb="26" eb="28">
      <t>ネンピ</t>
    </rPh>
    <rPh sb="28" eb="30">
      <t>ジッセキ</t>
    </rPh>
    <rPh sb="30" eb="32">
      <t>ハアク</t>
    </rPh>
    <rPh sb="32" eb="34">
      <t>キカン</t>
    </rPh>
    <rPh sb="36" eb="37">
      <t>ツギ</t>
    </rPh>
    <rPh sb="38" eb="39">
      <t>ヒョウ</t>
    </rPh>
    <rPh sb="40" eb="42">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</si>
  <si>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</si>
  <si>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</si>
  <si>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</si>
  <si>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phoneticPr fontId="2"/>
  </si>
  <si>
    <t>燃費目標の取組期間 （　</t>
    <phoneticPr fontId="2"/>
  </si>
  <si>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0" eb="32">
      <t>カヒョウ</t>
    </rPh>
    <rPh sb="36" eb="40">
      <t>コウモクイジョウ</t>
    </rPh>
    <phoneticPr fontId="2"/>
  </si>
  <si>
    <t>アイドリングストップを心がける</t>
    <phoneticPr fontId="2"/>
  </si>
  <si>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2"/>
  </si>
  <si>
    <t>最新規制適合ディーゼル車の導入について計画を策定し、目標達成に向けて導入に取り組んでいる[レベル２]</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</si>
  <si>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2"/>
  </si>
  <si>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2"/>
  </si>
  <si>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2"/>
  </si>
  <si>
    <r>
      <t>平成14年規制適合車</t>
    </r>
    <r>
      <rPr>
        <sz val="9"/>
        <rFont val="ＭＳ Ｐゴシック"/>
        <family val="3"/>
        <charset val="128"/>
      </rPr>
      <t>（KP)</t>
    </r>
    <rPh sb="0" eb="2">
      <t>ヘイセイ</t>
    </rPh>
    <rPh sb="4" eb="5">
      <t>ネン</t>
    </rPh>
    <rPh sb="5" eb="7">
      <t>キセイ</t>
    </rPh>
    <rPh sb="7" eb="10">
      <t>テキゴウシャ</t>
    </rPh>
    <phoneticPr fontId="2"/>
  </si>
  <si>
    <r>
      <t>平成10年規制適合車</t>
    </r>
    <r>
      <rPr>
        <sz val="9"/>
        <rFont val="ＭＳ Ｐゴシック"/>
        <family val="3"/>
        <charset val="128"/>
      </rPr>
      <t>(KJ)</t>
    </r>
    <rPh sb="0" eb="2">
      <t>ヘイセイ</t>
    </rPh>
    <rPh sb="4" eb="5">
      <t>ネン</t>
    </rPh>
    <rPh sb="5" eb="7">
      <t>キセイ</t>
    </rPh>
    <rPh sb="7" eb="10">
      <t>テキゴウシャ</t>
    </rPh>
    <phoneticPr fontId="2"/>
  </si>
  <si>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</si>
  <si>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ニンテイシャ</t>
    </rPh>
    <phoneticPr fontId="2"/>
  </si>
  <si>
    <t>　　平成28,30年規制適合車
　　 （2DG,2KG,2PG,2RG,2TG,2WG,3DF,他)</t>
    <rPh sb="2" eb="4">
      <t>ヘイセイ</t>
    </rPh>
    <rPh sb="9" eb="10">
      <t>ネン</t>
    </rPh>
    <rPh sb="10" eb="12">
      <t>キセイ</t>
    </rPh>
    <rPh sb="12" eb="15">
      <t>テキゴウシャ</t>
    </rPh>
    <phoneticPr fontId="2"/>
  </si>
  <si>
    <t>　　　 ５項目以上に✓をつけてください。</t>
    <phoneticPr fontId="2"/>
  </si>
  <si>
    <t>　→　教育・指導を行っている環境保全への観点からの点検・整備 に関する事項について、下表のうち</t>
    <rPh sb="0" eb="47">
      <t>カヒョウ</t>
    </rPh>
    <phoneticPr fontId="2"/>
  </si>
  <si>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phoneticPr fontId="2"/>
  </si>
  <si>
    <t>ディーゼルハイブリッド自動車</t>
    <rPh sb="11" eb="14">
      <t>ジドウシャ</t>
    </rPh>
    <phoneticPr fontId="2"/>
  </si>
  <si>
    <t>ガソリンハイブリッド自動車</t>
    <rPh sb="10" eb="13">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</si>
</sst>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0;"/>
    <numFmt numFmtId="177" formatCode="#,###;[Red]\-#,###;"/>
    <numFmt numFmtId="178" formatCode="#,###.00;[Red]\-#,###.00;0.000"/>
    <numFmt numFmtId="179" formatCode="0.00_);[Red]\(0.00\)"/>
    <numFmt numFmtId="180" formatCode="0.0_ "/>
    <numFmt numFmtId="181" formatCode="0_ "/>
    <numFmt numFmtId="182" formatCode="#,##0.0_ "/>
    <numFmt numFmtId="183" formatCode="#"/>
    <numFmt numFmtId="184" formatCode="0.00000_ "/>
    <numFmt numFmtId="185" formatCode="#,##0_ "/>
    <numFmt numFmtId="186" formatCode="#,##0.0_);[Red]\(#,##0.0\)"/>
    <numFmt numFmtId="187" formatCode="#,##0.00_);[Red]\(#,##0.00\)"/>
    <numFmt numFmtId="188" formatCode="#,###"/>
    <numFmt numFmtId="189" formatCode="#,##0.00_ ;[Red]\-#,##0.00\ "/>
    <numFmt numFmtId="190" formatCode="0.00_ "/>
    <numFmt numFmtId="191" formatCode="#,###,###,##0"/>
    <numFmt numFmtId="192" formatCode="###,###,###"/>
    <numFmt numFmtId="193" formatCode="#,##0.00_ "/>
    <numFmt numFmtId="194" formatCode="0.000_ "/>
  </numFmts>
  <fonts count="10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i/>
      <sz val="10"/>
      <name val="ＭＳ ゴシック"/>
      <family val="3"/>
      <charset val="128"/>
    </font>
    <font>
      <sz val="9"/>
      <name val="ＭＳ 明朝"/>
      <family val="1"/>
      <charset val="128"/>
    </font>
    <font>
      <sz val="6"/>
      <name val="ＭＳ 明朝"/>
      <family val="1"/>
      <charset val="128"/>
    </font>
    <font>
      <sz val="12"/>
      <name val="ＭＳ ゴシック"/>
      <family val="3"/>
      <charset val="128"/>
    </font>
    <font>
      <b/>
      <sz val="12"/>
      <name val="ＭＳ 明朝"/>
      <family val="1"/>
      <charset val="128"/>
    </font>
    <font>
      <sz val="10"/>
      <name val="ＭＳ ゴシック"/>
      <family val="3"/>
      <charset val="128"/>
    </font>
    <font>
      <i/>
      <sz val="10"/>
      <name val="ＭＳ 明朝"/>
      <family val="1"/>
      <charset val="128"/>
    </font>
    <font>
      <i/>
      <sz val="14"/>
      <name val="ＭＳ Ｐゴシック"/>
      <family val="3"/>
      <charset val="128"/>
    </font>
    <font>
      <sz val="7"/>
      <name val="ＭＳ Ｐゴシック"/>
      <family val="3"/>
      <charset val="128"/>
    </font>
    <font>
      <sz val="8"/>
      <name val="ＭＳ Ｐゴシック"/>
      <family val="3"/>
      <charset val="128"/>
    </font>
    <font>
      <sz val="10.5"/>
      <name val="ＭＳ Ｐゴシック"/>
      <family val="3"/>
      <charset val="128"/>
    </font>
    <font>
      <b/>
      <i/>
      <u/>
      <sz val="11"/>
      <name val="ＭＳ Ｐゴシック"/>
      <family val="3"/>
      <charset val="128"/>
    </font>
    <font>
      <sz val="9"/>
      <name val="ＭＳ Ｐゴシック"/>
      <family val="3"/>
      <charset val="128"/>
    </font>
    <font>
      <sz val="10"/>
      <name val="ＭＳ Ｐゴシック"/>
      <family val="3"/>
      <charset val="128"/>
    </font>
    <font>
      <sz val="10.5"/>
      <name val="Century"/>
      <family val="1"/>
    </font>
    <font>
      <sz val="9"/>
      <name val="ＭＳ ゴシック"/>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26"/>
      <name val="ＭＳ ゴシック"/>
      <family val="3"/>
      <charset val="128"/>
    </font>
    <font>
      <sz val="11"/>
      <name val="ＭＳ Ｐゴシック"/>
      <family val="3"/>
      <charset val="128"/>
    </font>
    <font>
      <vertAlign val="superscript"/>
      <sz val="9"/>
      <name val="ＭＳ Ｐゴシック"/>
      <family val="3"/>
      <charset val="128"/>
    </font>
    <font>
      <sz val="11"/>
      <name val="ＭＳ Ｐ明朝"/>
      <family val="1"/>
      <charset val="128"/>
    </font>
    <font>
      <sz val="11"/>
      <name val="ＭＳ Ｐゴシック"/>
      <family val="3"/>
      <charset val="128"/>
    </font>
    <font>
      <i/>
      <u/>
      <sz val="11"/>
      <name val="ＭＳ Ｐ明朝"/>
      <family val="1"/>
      <charset val="128"/>
    </font>
    <font>
      <vertAlign val="superscript"/>
      <sz val="8"/>
      <name val="ＭＳ Ｐゴシック"/>
      <family val="3"/>
      <charset val="128"/>
    </font>
    <font>
      <i/>
      <sz val="11"/>
      <name val="AR P丸ゴシック体M"/>
      <family val="3"/>
      <charset val="128"/>
    </font>
    <font>
      <i/>
      <u/>
      <sz val="10.5"/>
      <name val="ＭＳ Ｐ明朝"/>
      <family val="1"/>
      <charset val="128"/>
    </font>
    <font>
      <sz val="10.5"/>
      <name val="ＭＳ Ｐ明朝"/>
      <family val="1"/>
      <charset val="128"/>
    </font>
    <font>
      <sz val="11"/>
      <name val="ＭＳ Ｐゴシック"/>
      <family val="3"/>
      <charset val="128"/>
    </font>
    <font>
      <vertAlign val="subscript"/>
      <sz val="8"/>
      <name val="ＭＳ Ｐゴシック"/>
      <family val="3"/>
      <charset val="128"/>
    </font>
    <font>
      <sz val="9"/>
      <name val="ＭＳ Ｐ明朝"/>
      <family val="1"/>
      <charset val="128"/>
    </font>
    <font>
      <i/>
      <sz val="11"/>
      <name val="AR丸ゴシック体M"/>
      <family val="3"/>
      <charset val="128"/>
    </font>
    <font>
      <sz val="11"/>
      <name val="ＭＳ Ｐゴシック"/>
      <family val="3"/>
      <charset val="128"/>
    </font>
    <font>
      <sz val="11"/>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u val="double"/>
      <sz val="10"/>
      <name val="ＭＳ Ｐ明朝"/>
      <family val="1"/>
      <charset val="128"/>
    </font>
    <font>
      <sz val="18"/>
      <name val="ＭＳ Ｐゴシック"/>
      <family val="3"/>
      <charset val="128"/>
    </font>
    <font>
      <sz val="18"/>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sz val="12"/>
      <name val="HG創英角ﾎﾟｯﾌﾟ体"/>
      <family val="3"/>
      <charset val="128"/>
    </font>
    <font>
      <vertAlign val="superscript"/>
      <sz val="11"/>
      <name val="ＭＳ Ｐゴシック"/>
      <family val="3"/>
      <charset val="128"/>
    </font>
    <font>
      <sz val="8"/>
      <name val="ＭＳ 明朝"/>
      <family val="1"/>
      <charset val="128"/>
    </font>
    <font>
      <sz val="12"/>
      <name val="Segoe UI Symbol"/>
      <family val="2"/>
    </font>
    <font>
      <b/>
      <sz val="12"/>
      <name val="Segoe UI Symbol"/>
      <family val="2"/>
    </font>
    <font>
      <b/>
      <i/>
      <sz val="11"/>
      <name val="ＭＳ ゴシック"/>
      <family val="3"/>
      <charset val="128"/>
    </font>
    <font>
      <b/>
      <sz val="10"/>
      <name val="ＭＳ Ｐ明朝"/>
      <family val="1"/>
      <charset val="128"/>
    </font>
    <font>
      <b/>
      <sz val="12"/>
      <name val="ＭＳ ゴシック"/>
      <family val="3"/>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sz val="16"/>
      <name val="Segoe UI Symbol"/>
      <family val="2"/>
    </font>
    <font>
      <i/>
      <sz val="11"/>
      <name val="ＭＳ Ｐゴシック"/>
      <family val="3"/>
      <charset val="128"/>
    </font>
    <font>
      <b/>
      <u/>
      <sz val="11"/>
      <name val="ＭＳ Ｐ明朝"/>
      <family val="1"/>
      <charset val="128"/>
    </font>
    <font>
      <b/>
      <sz val="9"/>
      <name val="ＭＳ Ｐゴシック"/>
      <family val="3"/>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sz val="6.5"/>
      <name val="ＭＳ Ｐゴシック"/>
      <family val="3"/>
      <charset val="128"/>
    </font>
    <font>
      <vertAlign val="subscript"/>
      <sz val="6.5"/>
      <name val="ＭＳ Ｐゴシック"/>
      <family val="3"/>
      <charset val="128"/>
    </font>
    <font>
      <vertAlign val="subscript"/>
      <sz val="7"/>
      <name val="ＭＳ Ｐゴシック"/>
      <family val="3"/>
      <charset val="128"/>
    </font>
    <font>
      <vertAlign val="superscript"/>
      <sz val="7"/>
      <name val="ＭＳ Ｐゴシック"/>
      <family val="3"/>
      <charset val="128"/>
    </font>
    <font>
      <vertAlign val="superscript"/>
      <sz val="10"/>
      <name val="ＭＳ Ｐゴシック"/>
      <family val="3"/>
      <charset val="128"/>
    </font>
    <font>
      <sz val="11"/>
      <name val="Meiryo UI"/>
      <family val="3"/>
      <charset val="128"/>
    </font>
    <font>
      <sz val="12"/>
      <name val="Meiryo UI"/>
      <family val="3"/>
      <charset val="128"/>
    </font>
    <font>
      <sz val="10"/>
      <name val="ＭＳ 明朝"/>
      <family val="1"/>
      <charset val="128"/>
    </font>
    <font>
      <sz val="14"/>
      <color rgb="FFFF0000"/>
      <name val="ＭＳ 明朝"/>
      <family val="1"/>
      <charset val="128"/>
    </font>
    <font>
      <sz val="9"/>
      <color rgb="FFFF0000"/>
      <name val="ＭＳ Ｐ明朝"/>
      <family val="1"/>
      <charset val="128"/>
    </font>
    <font>
      <sz val="10"/>
      <color rgb="FFFF0000"/>
      <name val="ＭＳ Ｐ明朝"/>
      <family val="1"/>
      <charset val="128"/>
    </font>
    <font>
      <sz val="9.5"/>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6"/>
      <name val="ＭＳ Ｐゴシック"/>
      <family val="3"/>
      <charset val="128"/>
      <scheme val="major"/>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s>
  <borders count="129">
    <border>
      <left/>
      <right/>
      <top/>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style="hair">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double">
        <color indexed="64"/>
      </top>
      <bottom style="hair">
        <color indexed="64"/>
      </bottom>
      <diagonal/>
    </border>
    <border>
      <left/>
      <right style="hair">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double">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77">
    <xf numFmtId="0" fontId="0" fillId="0" borderId="0" xfId="0">
      <alignment vertical="center"/>
    </xf>
    <xf numFmtId="0" fontId="22" fillId="0" borderId="0" xfId="0" applyFont="1" applyAlignment="1">
      <alignment horizontal="justify" vertical="center"/>
    </xf>
    <xf numFmtId="0" fontId="24" fillId="0" borderId="0" xfId="0" applyFont="1">
      <alignment vertical="center"/>
    </xf>
    <xf numFmtId="0" fontId="4" fillId="0" borderId="0" xfId="0" applyFont="1" applyAlignment="1">
      <alignment horizontal="left" vertical="center"/>
    </xf>
    <xf numFmtId="0" fontId="24" fillId="0" borderId="1" xfId="0" applyFont="1" applyBorder="1" applyAlignment="1">
      <alignment horizontal="center" vertical="center" wrapText="1"/>
    </xf>
    <xf numFmtId="0" fontId="3" fillId="0" borderId="0" xfId="10" applyFont="1">
      <alignment vertical="center"/>
    </xf>
    <xf numFmtId="0" fontId="13" fillId="0" borderId="0" xfId="10" applyFont="1" applyAlignment="1"/>
    <xf numFmtId="0" fontId="4" fillId="0" borderId="0" xfId="10" applyFont="1" applyAlignment="1"/>
    <xf numFmtId="0" fontId="4" fillId="0" borderId="0" xfId="10" applyFont="1" applyAlignment="1">
      <alignment horizontal="center"/>
    </xf>
    <xf numFmtId="0" fontId="3" fillId="0" borderId="0" xfId="10" applyFont="1" applyAlignment="1">
      <alignment wrapText="1"/>
    </xf>
    <xf numFmtId="0" fontId="3" fillId="0" borderId="0" xfId="10" applyFont="1" applyAlignment="1"/>
    <xf numFmtId="0" fontId="11" fillId="0" borderId="0" xfId="10" applyFont="1" applyAlignment="1"/>
    <xf numFmtId="0" fontId="6" fillId="0" borderId="0" xfId="10" applyFont="1" applyAlignment="1"/>
    <xf numFmtId="0" fontId="6" fillId="0" borderId="0" xfId="10" applyFont="1" applyAlignment="1">
      <alignment horizontal="center"/>
    </xf>
    <xf numFmtId="0" fontId="3" fillId="0" borderId="0" xfId="10" applyFont="1" applyAlignment="1">
      <alignment vertical="center" wrapText="1"/>
    </xf>
    <xf numFmtId="0" fontId="4" fillId="0" borderId="0" xfId="10" applyFont="1" applyAlignment="1">
      <alignment vertical="top"/>
    </xf>
    <xf numFmtId="0" fontId="12" fillId="0" borderId="0" xfId="10" applyFont="1" applyAlignment="1">
      <alignment horizontal="center" vertical="center"/>
    </xf>
    <xf numFmtId="0" fontId="3" fillId="0" borderId="0" xfId="16" applyFont="1">
      <alignment vertical="center"/>
    </xf>
    <xf numFmtId="0" fontId="7" fillId="0" borderId="0" xfId="10" applyFont="1" applyAlignment="1">
      <alignment vertical="center" wrapText="1"/>
    </xf>
    <xf numFmtId="0" fontId="12" fillId="0" borderId="0" xfId="10" applyFont="1" applyAlignment="1">
      <alignment horizontal="center" vertical="top"/>
    </xf>
    <xf numFmtId="0" fontId="4" fillId="0" borderId="0" xfId="10" applyFont="1" applyAlignment="1">
      <alignment horizontal="center" vertical="top"/>
    </xf>
    <xf numFmtId="0" fontId="6" fillId="0" borderId="0" xfId="18" applyFont="1" applyAlignment="1"/>
    <xf numFmtId="0" fontId="3" fillId="0" borderId="0" xfId="18" applyFont="1" applyAlignment="1">
      <alignment vertical="center" wrapText="1"/>
    </xf>
    <xf numFmtId="0" fontId="3" fillId="0" borderId="0" xfId="18" applyFont="1">
      <alignment vertical="center"/>
    </xf>
    <xf numFmtId="0" fontId="15" fillId="0" borderId="0" xfId="7" applyFont="1" applyAlignment="1">
      <alignment vertical="center"/>
    </xf>
    <xf numFmtId="0" fontId="1" fillId="0" borderId="0" xfId="9"/>
    <xf numFmtId="0" fontId="34" fillId="0" borderId="0" xfId="9" applyFont="1" applyAlignment="1">
      <alignment horizontal="center" vertical="center"/>
    </xf>
    <xf numFmtId="0" fontId="33" fillId="0" borderId="0" xfId="9" applyFont="1" applyAlignment="1">
      <alignment vertical="center"/>
    </xf>
    <xf numFmtId="0" fontId="27" fillId="0" borderId="0" xfId="9" applyFont="1" applyAlignment="1">
      <alignment vertical="center"/>
    </xf>
    <xf numFmtId="0" fontId="35" fillId="0" borderId="0" xfId="9" applyFont="1" applyAlignment="1">
      <alignment vertical="center"/>
    </xf>
    <xf numFmtId="0" fontId="28" fillId="0" borderId="0" xfId="9" applyFont="1" applyAlignment="1">
      <alignment vertical="center"/>
    </xf>
    <xf numFmtId="0" fontId="33" fillId="0" borderId="0" xfId="9" quotePrefix="1" applyFont="1" applyAlignment="1">
      <alignment horizontal="right" vertical="center"/>
    </xf>
    <xf numFmtId="0" fontId="1" fillId="0" borderId="0" xfId="0" applyFont="1">
      <alignment vertical="center"/>
    </xf>
    <xf numFmtId="0" fontId="40" fillId="0" borderId="0" xfId="7" applyFont="1" applyAlignment="1">
      <alignment vertical="center"/>
    </xf>
    <xf numFmtId="0" fontId="40" fillId="0" borderId="0" xfId="0" applyFont="1">
      <alignment vertical="center"/>
    </xf>
    <xf numFmtId="0" fontId="15" fillId="0" borderId="0" xfId="12" applyFont="1" applyAlignment="1">
      <alignment vertical="center"/>
    </xf>
    <xf numFmtId="0" fontId="38" fillId="0" borderId="0" xfId="12" applyFont="1" applyAlignment="1">
      <alignment vertical="center"/>
    </xf>
    <xf numFmtId="0" fontId="16" fillId="0" borderId="0" xfId="12" applyFont="1" applyAlignment="1">
      <alignment vertical="center"/>
    </xf>
    <xf numFmtId="0" fontId="17" fillId="0" borderId="0" xfId="12" applyFont="1" applyAlignment="1">
      <alignment vertical="center"/>
    </xf>
    <xf numFmtId="0" fontId="18" fillId="0" borderId="0" xfId="12" applyFont="1" applyAlignment="1">
      <alignment vertical="center"/>
    </xf>
    <xf numFmtId="0" fontId="26" fillId="0" borderId="0" xfId="12" applyFont="1"/>
    <xf numFmtId="0" fontId="40" fillId="0" borderId="0" xfId="12" applyFont="1" applyAlignment="1">
      <alignment vertical="center"/>
    </xf>
    <xf numFmtId="0" fontId="16" fillId="0" borderId="0" xfId="12" applyFont="1"/>
    <xf numFmtId="0" fontId="20" fillId="0" borderId="2" xfId="12" applyFont="1" applyBorder="1" applyAlignment="1">
      <alignment horizontal="center" vertical="center" wrapText="1"/>
    </xf>
    <xf numFmtId="0" fontId="17" fillId="0" borderId="3" xfId="12" applyFont="1" applyBorder="1" applyAlignment="1">
      <alignment horizontal="center" vertical="center"/>
    </xf>
    <xf numFmtId="0" fontId="20" fillId="0" borderId="4" xfId="14" applyFont="1" applyBorder="1" applyAlignment="1">
      <alignment vertical="center"/>
    </xf>
    <xf numFmtId="0" fontId="15" fillId="0" borderId="0" xfId="0" applyFont="1">
      <alignment vertical="center"/>
    </xf>
    <xf numFmtId="0" fontId="20" fillId="0" borderId="0" xfId="0" applyFont="1">
      <alignment vertical="center"/>
    </xf>
    <xf numFmtId="0" fontId="17" fillId="0" borderId="5" xfId="0" applyFont="1" applyBorder="1">
      <alignment vertical="center"/>
    </xf>
    <xf numFmtId="0" fontId="20" fillId="0" borderId="6"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 xfId="0" applyFont="1" applyBorder="1">
      <alignment vertical="center"/>
    </xf>
    <xf numFmtId="0" fontId="20" fillId="0" borderId="5" xfId="0" applyFont="1" applyBorder="1" applyAlignment="1">
      <alignment vertical="center" wrapText="1"/>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pplyAlignment="1">
      <alignment vertical="center" wrapText="1"/>
    </xf>
    <xf numFmtId="0" fontId="16" fillId="0" borderId="13" xfId="0" applyFont="1" applyBorder="1" applyAlignment="1">
      <alignment vertical="center" wrapText="1"/>
    </xf>
    <xf numFmtId="0" fontId="20" fillId="0" borderId="14" xfId="0" applyFont="1" applyBorder="1">
      <alignment vertical="center"/>
    </xf>
    <xf numFmtId="0" fontId="16" fillId="0" borderId="15" xfId="0" applyFont="1" applyBorder="1" applyAlignment="1">
      <alignment vertical="center" wrapText="1"/>
    </xf>
    <xf numFmtId="0" fontId="20" fillId="0" borderId="16" xfId="0" applyFont="1" applyBorder="1">
      <alignment vertical="center"/>
    </xf>
    <xf numFmtId="0" fontId="20" fillId="0" borderId="17" xfId="0" applyFont="1" applyBorder="1">
      <alignment vertical="center"/>
    </xf>
    <xf numFmtId="0" fontId="38" fillId="0" borderId="0" xfId="7" applyFont="1" applyAlignment="1">
      <alignment vertical="center"/>
    </xf>
    <xf numFmtId="0" fontId="41" fillId="0" borderId="0" xfId="7" applyFont="1" applyAlignment="1">
      <alignment vertical="center"/>
    </xf>
    <xf numFmtId="0" fontId="41" fillId="0" borderId="18" xfId="7" applyFont="1" applyBorder="1" applyAlignment="1">
      <alignment horizontal="center" vertical="center"/>
    </xf>
    <xf numFmtId="0" fontId="41" fillId="0" borderId="19" xfId="7" applyFont="1" applyBorder="1" applyAlignment="1">
      <alignment vertical="center"/>
    </xf>
    <xf numFmtId="0" fontId="38" fillId="0" borderId="20" xfId="7" applyFont="1" applyBorder="1" applyAlignment="1">
      <alignment horizontal="left" vertical="center"/>
    </xf>
    <xf numFmtId="0" fontId="51" fillId="0" borderId="0" xfId="7" applyFont="1" applyAlignment="1">
      <alignment vertical="center"/>
    </xf>
    <xf numFmtId="0" fontId="51" fillId="0" borderId="14" xfId="7" applyFont="1" applyBorder="1" applyAlignment="1">
      <alignment vertical="center"/>
    </xf>
    <xf numFmtId="0" fontId="38" fillId="0" borderId="11" xfId="7" applyFont="1" applyBorder="1" applyAlignment="1">
      <alignment horizontal="left" vertical="center"/>
    </xf>
    <xf numFmtId="0" fontId="51" fillId="0" borderId="10" xfId="7" applyFont="1" applyBorder="1" applyAlignment="1">
      <alignment vertical="center"/>
    </xf>
    <xf numFmtId="0" fontId="41" fillId="0" borderId="0" xfId="12" applyFont="1" applyAlignment="1">
      <alignment vertical="center"/>
    </xf>
    <xf numFmtId="0" fontId="38" fillId="0" borderId="0" xfId="0" applyFont="1">
      <alignment vertical="center"/>
    </xf>
    <xf numFmtId="0" fontId="47" fillId="0" borderId="0" xfId="0" applyFont="1">
      <alignment vertical="center"/>
    </xf>
    <xf numFmtId="0" fontId="41" fillId="0" borderId="0" xfId="0" applyFont="1">
      <alignment vertical="center"/>
    </xf>
    <xf numFmtId="0" fontId="52" fillId="0" borderId="0" xfId="0" applyFont="1">
      <alignment vertical="center"/>
    </xf>
    <xf numFmtId="0" fontId="1" fillId="0" borderId="6" xfId="0" applyFont="1" applyBorder="1">
      <alignment vertical="center"/>
    </xf>
    <xf numFmtId="0" fontId="0" fillId="0" borderId="21" xfId="0" applyBorder="1">
      <alignment vertical="center"/>
    </xf>
    <xf numFmtId="0" fontId="20" fillId="0" borderId="7" xfId="0" applyFont="1" applyBorder="1" applyAlignment="1">
      <alignment horizontal="left" vertical="center"/>
    </xf>
    <xf numFmtId="0" fontId="53" fillId="0" borderId="0" xfId="0" applyFont="1">
      <alignment vertical="center"/>
    </xf>
    <xf numFmtId="0" fontId="53" fillId="0" borderId="0" xfId="12" applyFont="1" applyAlignment="1">
      <alignment vertical="center"/>
    </xf>
    <xf numFmtId="0" fontId="55" fillId="0" borderId="0" xfId="0" applyFont="1">
      <alignment vertical="center"/>
    </xf>
    <xf numFmtId="0" fontId="55" fillId="0" borderId="0" xfId="0" applyFont="1" applyAlignment="1">
      <alignment horizontal="left" vertical="top"/>
    </xf>
    <xf numFmtId="0" fontId="24" fillId="0" borderId="22" xfId="0" applyFont="1" applyBorder="1" applyAlignment="1">
      <alignment horizontal="center" vertical="center" wrapText="1"/>
    </xf>
    <xf numFmtId="0" fontId="24" fillId="0" borderId="12" xfId="0" applyFont="1" applyBorder="1" applyAlignment="1">
      <alignment horizontal="left" vertical="center"/>
    </xf>
    <xf numFmtId="0" fontId="0" fillId="0" borderId="12" xfId="0" applyBorder="1">
      <alignment vertical="center"/>
    </xf>
    <xf numFmtId="0" fontId="0" fillId="0" borderId="5" xfId="0" applyBorder="1">
      <alignment vertical="center"/>
    </xf>
    <xf numFmtId="0" fontId="52" fillId="0" borderId="14" xfId="0" applyFont="1" applyBorder="1">
      <alignment vertical="center"/>
    </xf>
    <xf numFmtId="0" fontId="24" fillId="0" borderId="11" xfId="0" applyFont="1" applyBorder="1" applyAlignment="1">
      <alignment horizontal="left" vertical="center"/>
    </xf>
    <xf numFmtId="0" fontId="24" fillId="0" borderId="6" xfId="0" applyFont="1" applyBorder="1" applyAlignment="1">
      <alignment horizontal="left" vertical="center"/>
    </xf>
    <xf numFmtId="0" fontId="52" fillId="0" borderId="23" xfId="0" applyFont="1" applyBorder="1">
      <alignment vertical="center"/>
    </xf>
    <xf numFmtId="0" fontId="24" fillId="0" borderId="24" xfId="0" applyFont="1" applyBorder="1" applyAlignment="1">
      <alignment horizontal="left" vertical="center"/>
    </xf>
    <xf numFmtId="0" fontId="24" fillId="0" borderId="7" xfId="0" applyFont="1" applyBorder="1" applyAlignment="1">
      <alignment horizontal="left" vertical="center"/>
    </xf>
    <xf numFmtId="0" fontId="1" fillId="0" borderId="0" xfId="12" applyAlignment="1">
      <alignment vertical="center"/>
    </xf>
    <xf numFmtId="0" fontId="1" fillId="0" borderId="0" xfId="12" applyAlignment="1">
      <alignment horizontal="center" vertical="center"/>
    </xf>
    <xf numFmtId="0" fontId="1" fillId="0" borderId="0" xfId="12"/>
    <xf numFmtId="0" fontId="1" fillId="0" borderId="0" xfId="12" applyAlignment="1">
      <alignment horizontal="center"/>
    </xf>
    <xf numFmtId="0" fontId="53" fillId="0" borderId="0" xfId="6" applyFont="1" applyAlignment="1">
      <alignment vertical="center"/>
    </xf>
    <xf numFmtId="0" fontId="1" fillId="0" borderId="22" xfId="12" applyBorder="1"/>
    <xf numFmtId="0" fontId="17" fillId="0" borderId="8" xfId="12" applyFont="1" applyBorder="1" applyAlignment="1">
      <alignment horizontal="center" vertical="center"/>
    </xf>
    <xf numFmtId="0" fontId="1" fillId="0" borderId="19" xfId="12" applyBorder="1" applyAlignment="1">
      <alignment vertical="center"/>
    </xf>
    <xf numFmtId="0" fontId="17" fillId="0" borderId="25" xfId="12" applyFont="1" applyBorder="1" applyAlignment="1">
      <alignment horizontal="center" vertical="center"/>
    </xf>
    <xf numFmtId="0" fontId="1" fillId="0" borderId="19" xfId="12" applyBorder="1"/>
    <xf numFmtId="0" fontId="1" fillId="0" borderId="14" xfId="12" applyBorder="1"/>
    <xf numFmtId="0" fontId="1" fillId="0" borderId="10" xfId="12" applyBorder="1"/>
    <xf numFmtId="0" fontId="17" fillId="0" borderId="8" xfId="12" applyFont="1" applyBorder="1" applyAlignment="1">
      <alignment horizontal="right" vertical="center"/>
    </xf>
    <xf numFmtId="0" fontId="17" fillId="0" borderId="26" xfId="12" applyFont="1" applyBorder="1" applyAlignment="1">
      <alignment horizontal="right" vertical="center"/>
    </xf>
    <xf numFmtId="0" fontId="17" fillId="0" borderId="27" xfId="12" applyFont="1" applyBorder="1" applyAlignment="1">
      <alignment horizontal="center" vertical="center"/>
    </xf>
    <xf numFmtId="0" fontId="1" fillId="0" borderId="26" xfId="12" applyBorder="1"/>
    <xf numFmtId="0" fontId="17" fillId="0" borderId="25" xfId="12" applyFont="1" applyBorder="1" applyAlignment="1">
      <alignment horizontal="right" vertical="center"/>
    </xf>
    <xf numFmtId="0" fontId="55" fillId="0" borderId="0" xfId="6" applyFont="1"/>
    <xf numFmtId="0" fontId="17" fillId="0" borderId="0" xfId="6" applyFont="1"/>
    <xf numFmtId="0" fontId="1" fillId="0" borderId="0" xfId="6"/>
    <xf numFmtId="0" fontId="1" fillId="0" borderId="28" xfId="12" applyBorder="1"/>
    <xf numFmtId="0" fontId="15" fillId="0" borderId="0" xfId="6" applyFont="1" applyAlignment="1">
      <alignment vertical="center"/>
    </xf>
    <xf numFmtId="0" fontId="1" fillId="0" borderId="0" xfId="6" applyAlignment="1">
      <alignment vertical="center"/>
    </xf>
    <xf numFmtId="0" fontId="20" fillId="0" borderId="0" xfId="6" applyFont="1" applyAlignment="1">
      <alignment vertical="center"/>
    </xf>
    <xf numFmtId="0" fontId="40" fillId="0" borderId="0" xfId="6" applyFont="1" applyAlignment="1">
      <alignment vertical="center"/>
    </xf>
    <xf numFmtId="0" fontId="49" fillId="0" borderId="0" xfId="6" applyFont="1" applyAlignment="1">
      <alignment vertical="center"/>
    </xf>
    <xf numFmtId="0" fontId="19" fillId="0" borderId="0" xfId="6" applyFont="1" applyAlignment="1">
      <alignment vertical="center"/>
    </xf>
    <xf numFmtId="0" fontId="19" fillId="0" borderId="0" xfId="6" applyFont="1" applyAlignment="1">
      <alignment vertical="distributed" wrapText="1"/>
    </xf>
    <xf numFmtId="0" fontId="20" fillId="0" borderId="2" xfId="6" applyFont="1" applyBorder="1" applyAlignment="1">
      <alignment horizontal="center" vertical="center" wrapText="1"/>
    </xf>
    <xf numFmtId="0" fontId="17" fillId="0" borderId="29" xfId="6" applyFont="1" applyBorder="1" applyAlignment="1">
      <alignment horizontal="center" vertical="center"/>
    </xf>
    <xf numFmtId="0" fontId="16" fillId="0" borderId="13" xfId="6" applyFont="1" applyBorder="1" applyAlignment="1">
      <alignment vertical="center" wrapText="1"/>
    </xf>
    <xf numFmtId="0" fontId="17" fillId="0" borderId="5" xfId="6" applyFont="1" applyBorder="1" applyAlignment="1">
      <alignment vertical="center"/>
    </xf>
    <xf numFmtId="0" fontId="16" fillId="0" borderId="30" xfId="6" applyFont="1" applyBorder="1" applyAlignment="1">
      <alignment vertical="center" wrapText="1"/>
    </xf>
    <xf numFmtId="0" fontId="17" fillId="0" borderId="31" xfId="6" applyFont="1" applyBorder="1" applyAlignment="1">
      <alignment vertical="center"/>
    </xf>
    <xf numFmtId="0" fontId="20" fillId="0" borderId="16" xfId="6" applyFont="1" applyBorder="1" applyAlignment="1">
      <alignment vertical="center"/>
    </xf>
    <xf numFmtId="0" fontId="20" fillId="0" borderId="11" xfId="6" applyFont="1" applyBorder="1" applyAlignment="1">
      <alignment vertical="center"/>
    </xf>
    <xf numFmtId="0" fontId="17" fillId="0" borderId="6" xfId="6" applyFont="1" applyBorder="1" applyAlignment="1">
      <alignment vertical="center"/>
    </xf>
    <xf numFmtId="0" fontId="16" fillId="0" borderId="15" xfId="6" applyFont="1" applyBorder="1" applyAlignment="1">
      <alignment vertical="center" wrapText="1"/>
    </xf>
    <xf numFmtId="0" fontId="20" fillId="0" borderId="14" xfId="6" applyFont="1" applyBorder="1" applyAlignment="1">
      <alignment vertical="center"/>
    </xf>
    <xf numFmtId="0" fontId="20" fillId="0" borderId="6" xfId="6" applyFont="1" applyBorder="1" applyAlignment="1">
      <alignment vertical="center"/>
    </xf>
    <xf numFmtId="0" fontId="20" fillId="0" borderId="10" xfId="6" applyFont="1" applyBorder="1" applyAlignment="1">
      <alignment vertical="center"/>
    </xf>
    <xf numFmtId="0" fontId="20" fillId="0" borderId="17" xfId="6" applyFont="1" applyBorder="1" applyAlignment="1">
      <alignment vertical="center"/>
    </xf>
    <xf numFmtId="0" fontId="20" fillId="0" borderId="21" xfId="6" applyFont="1" applyBorder="1" applyAlignment="1">
      <alignment vertical="center"/>
    </xf>
    <xf numFmtId="0" fontId="17" fillId="0" borderId="7" xfId="6" applyFont="1" applyBorder="1" applyAlignment="1">
      <alignment vertical="center"/>
    </xf>
    <xf numFmtId="0" fontId="17" fillId="0" borderId="1" xfId="6" applyFont="1" applyBorder="1" applyAlignment="1">
      <alignment vertical="center"/>
    </xf>
    <xf numFmtId="0" fontId="20" fillId="0" borderId="12" xfId="6" applyFont="1" applyBorder="1" applyAlignment="1">
      <alignment vertical="center" wrapText="1"/>
    </xf>
    <xf numFmtId="0" fontId="20" fillId="0" borderId="5" xfId="6" applyFont="1" applyBorder="1" applyAlignment="1">
      <alignment vertical="center" wrapText="1"/>
    </xf>
    <xf numFmtId="0" fontId="20" fillId="0" borderId="21" xfId="6" applyFont="1" applyBorder="1" applyAlignment="1">
      <alignment horizontal="left" vertical="center"/>
    </xf>
    <xf numFmtId="0" fontId="17" fillId="0" borderId="8" xfId="6" applyFont="1" applyBorder="1" applyAlignment="1">
      <alignment vertical="center"/>
    </xf>
    <xf numFmtId="0" fontId="55" fillId="0" borderId="0" xfId="6" applyFont="1" applyAlignment="1">
      <alignment vertical="center"/>
    </xf>
    <xf numFmtId="0" fontId="17" fillId="0" borderId="0" xfId="6" applyFont="1" applyAlignment="1">
      <alignment vertical="center"/>
    </xf>
    <xf numFmtId="0" fontId="1" fillId="0" borderId="0" xfId="12" applyAlignment="1">
      <alignment horizontal="right" vertical="center"/>
    </xf>
    <xf numFmtId="0" fontId="57" fillId="0" borderId="17" xfId="7" applyFont="1" applyBorder="1" applyAlignment="1">
      <alignment horizontal="left" vertical="center"/>
    </xf>
    <xf numFmtId="0" fontId="57" fillId="0" borderId="17" xfId="7" applyFont="1" applyBorder="1" applyAlignment="1">
      <alignment horizontal="justify" vertical="center" wrapText="1"/>
    </xf>
    <xf numFmtId="0" fontId="57" fillId="0" borderId="32" xfId="0" applyFont="1" applyBorder="1" applyAlignment="1">
      <alignment horizontal="right" vertical="center"/>
    </xf>
    <xf numFmtId="0" fontId="58" fillId="0" borderId="25" xfId="0" applyFont="1" applyBorder="1" applyAlignment="1">
      <alignment horizontal="justify" vertical="center"/>
    </xf>
    <xf numFmtId="0" fontId="57" fillId="0" borderId="25" xfId="12" applyFont="1" applyBorder="1" applyAlignment="1">
      <alignment vertical="center"/>
    </xf>
    <xf numFmtId="0" fontId="57" fillId="0" borderId="32" xfId="12" applyFont="1" applyBorder="1" applyAlignment="1">
      <alignment vertical="center"/>
    </xf>
    <xf numFmtId="0" fontId="1" fillId="0" borderId="33" xfId="12" applyBorder="1"/>
    <xf numFmtId="0" fontId="0" fillId="0" borderId="0" xfId="7" applyFont="1" applyAlignment="1">
      <alignment vertical="center"/>
    </xf>
    <xf numFmtId="0" fontId="29" fillId="0" borderId="0" xfId="8" applyFont="1" applyAlignment="1">
      <alignment horizontal="right" vertical="center"/>
    </xf>
    <xf numFmtId="0" fontId="59" fillId="0" borderId="0" xfId="8" applyFont="1" applyAlignment="1">
      <alignment vertical="center"/>
    </xf>
    <xf numFmtId="0" fontId="0" fillId="0" borderId="0" xfId="3" applyFont="1" applyAlignment="1">
      <alignment vertical="center"/>
    </xf>
    <xf numFmtId="0" fontId="17" fillId="0" borderId="34" xfId="3" applyFont="1" applyBorder="1" applyAlignment="1">
      <alignment horizontal="left" vertical="center" wrapText="1"/>
    </xf>
    <xf numFmtId="0" fontId="17" fillId="0" borderId="31" xfId="3" applyFont="1" applyBorder="1" applyAlignment="1">
      <alignment horizontal="left"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0" fontId="17" fillId="0" borderId="11" xfId="3" applyFont="1" applyBorder="1" applyAlignment="1">
      <alignment horizontal="left" vertical="center" wrapText="1"/>
    </xf>
    <xf numFmtId="0" fontId="17" fillId="0" borderId="6" xfId="3" applyFont="1" applyBorder="1" applyAlignment="1">
      <alignment horizontal="left" vertical="center" wrapText="1"/>
    </xf>
    <xf numFmtId="0" fontId="20" fillId="0" borderId="11" xfId="3" applyFont="1" applyBorder="1" applyAlignment="1">
      <alignment horizontal="center" vertical="center" wrapText="1"/>
    </xf>
    <xf numFmtId="0" fontId="17" fillId="0" borderId="11" xfId="3" applyFont="1" applyBorder="1" applyAlignment="1">
      <alignment vertical="center" wrapText="1"/>
    </xf>
    <xf numFmtId="0" fontId="17" fillId="0" borderId="6" xfId="3" applyFont="1" applyBorder="1" applyAlignment="1">
      <alignment vertical="center" wrapText="1"/>
    </xf>
    <xf numFmtId="0" fontId="21" fillId="0" borderId="35" xfId="3" applyFont="1" applyBorder="1" applyAlignment="1">
      <alignment vertical="center" wrapText="1"/>
    </xf>
    <xf numFmtId="0" fontId="17" fillId="0" borderId="17" xfId="3" applyFont="1" applyBorder="1" applyAlignment="1">
      <alignment vertical="center" wrapText="1"/>
    </xf>
    <xf numFmtId="0" fontId="20" fillId="0" borderId="36" xfId="3" applyFont="1" applyBorder="1" applyAlignment="1">
      <alignment horizontal="center" vertical="center"/>
    </xf>
    <xf numFmtId="0" fontId="17" fillId="0" borderId="36" xfId="3" applyFont="1" applyBorder="1" applyAlignment="1" applyProtection="1">
      <alignment vertical="center" wrapText="1"/>
      <protection locked="0"/>
    </xf>
    <xf numFmtId="0" fontId="20" fillId="0" borderId="0" xfId="3" applyFont="1" applyAlignment="1">
      <alignment vertical="center"/>
    </xf>
    <xf numFmtId="0" fontId="49" fillId="0" borderId="0" xfId="3" applyFont="1" applyAlignment="1">
      <alignment vertical="top"/>
    </xf>
    <xf numFmtId="0" fontId="20" fillId="0" borderId="0" xfId="3" applyFont="1" applyAlignment="1">
      <alignment vertical="top"/>
    </xf>
    <xf numFmtId="0" fontId="15" fillId="0" borderId="0" xfId="3" applyFont="1" applyAlignment="1">
      <alignment vertical="center"/>
    </xf>
    <xf numFmtId="0" fontId="40" fillId="0" borderId="0" xfId="3" applyFont="1" applyAlignment="1">
      <alignment vertical="center"/>
    </xf>
    <xf numFmtId="0" fontId="45" fillId="0" borderId="0" xfId="3" applyFont="1" applyAlignment="1">
      <alignment vertical="center"/>
    </xf>
    <xf numFmtId="0" fontId="42" fillId="0" borderId="0" xfId="3" applyFont="1" applyAlignment="1">
      <alignment vertical="center"/>
    </xf>
    <xf numFmtId="0" fontId="46" fillId="0" borderId="0" xfId="3" applyFont="1" applyAlignment="1">
      <alignment vertical="center"/>
    </xf>
    <xf numFmtId="0" fontId="21" fillId="0" borderId="0" xfId="3" applyFont="1" applyAlignment="1">
      <alignment vertical="center"/>
    </xf>
    <xf numFmtId="0" fontId="49" fillId="0" borderId="0" xfId="3" applyFont="1" applyAlignment="1">
      <alignment vertical="center"/>
    </xf>
    <xf numFmtId="0" fontId="20" fillId="0" borderId="35" xfId="3" applyFont="1" applyBorder="1" applyAlignment="1">
      <alignment horizontal="left" vertical="center" wrapText="1"/>
    </xf>
    <xf numFmtId="0" fontId="20" fillId="0" borderId="37" xfId="3" applyFont="1" applyBorder="1" applyAlignment="1">
      <alignment horizontal="center" vertical="center"/>
    </xf>
    <xf numFmtId="0" fontId="9" fillId="0" borderId="0" xfId="3" applyFont="1" applyAlignment="1">
      <alignment vertical="center"/>
    </xf>
    <xf numFmtId="0" fontId="9" fillId="0" borderId="0" xfId="3" applyFont="1" applyAlignment="1">
      <alignment vertical="top"/>
    </xf>
    <xf numFmtId="0" fontId="66" fillId="0" borderId="0" xfId="3" applyFont="1" applyAlignment="1">
      <alignment vertical="center"/>
    </xf>
    <xf numFmtId="0" fontId="66" fillId="0" borderId="0" xfId="3" applyFont="1" applyAlignment="1">
      <alignment vertical="top"/>
    </xf>
    <xf numFmtId="0" fontId="16" fillId="0" borderId="38" xfId="6" applyFont="1" applyBorder="1" applyAlignment="1">
      <alignment vertical="center" wrapText="1"/>
    </xf>
    <xf numFmtId="0" fontId="17" fillId="0" borderId="9" xfId="6" applyFont="1" applyBorder="1" applyAlignment="1">
      <alignment vertical="center"/>
    </xf>
    <xf numFmtId="0" fontId="16" fillId="0" borderId="38" xfId="0" applyFont="1" applyBorder="1" applyAlignment="1">
      <alignment vertical="center" wrapText="1"/>
    </xf>
    <xf numFmtId="0" fontId="1" fillId="0" borderId="0" xfId="5"/>
    <xf numFmtId="0" fontId="1" fillId="0" borderId="0" xfId="5" applyAlignment="1">
      <alignment vertical="top"/>
    </xf>
    <xf numFmtId="0" fontId="32" fillId="0" borderId="0" xfId="5" applyFont="1" applyAlignment="1">
      <alignment horizontal="center" vertical="center"/>
    </xf>
    <xf numFmtId="0" fontId="27" fillId="0" borderId="0" xfId="5" applyFont="1"/>
    <xf numFmtId="0" fontId="33" fillId="0" borderId="0" xfId="5" applyFont="1" applyAlignment="1">
      <alignment vertical="center"/>
    </xf>
    <xf numFmtId="0" fontId="27" fillId="0" borderId="0" xfId="5" applyFont="1" applyAlignment="1">
      <alignment vertical="center"/>
    </xf>
    <xf numFmtId="0" fontId="27" fillId="0" borderId="0" xfId="8" applyFont="1"/>
    <xf numFmtId="0" fontId="33" fillId="0" borderId="0" xfId="8" applyFont="1"/>
    <xf numFmtId="0" fontId="20" fillId="2" borderId="35" xfId="3" applyFont="1" applyFill="1" applyBorder="1" applyAlignment="1">
      <alignment vertical="center" wrapText="1"/>
    </xf>
    <xf numFmtId="0" fontId="20" fillId="2" borderId="16" xfId="3" applyFont="1" applyFill="1" applyBorder="1" applyAlignment="1">
      <alignment horizontal="center" vertical="center" wrapText="1"/>
    </xf>
    <xf numFmtId="0" fontId="21" fillId="2" borderId="35" xfId="3" applyFont="1" applyFill="1" applyBorder="1" applyAlignment="1">
      <alignment vertical="center" wrapText="1"/>
    </xf>
    <xf numFmtId="0" fontId="1" fillId="0" borderId="0" xfId="3" applyAlignment="1">
      <alignment vertical="center"/>
    </xf>
    <xf numFmtId="0" fontId="1" fillId="0" borderId="0" xfId="3" applyAlignment="1">
      <alignment horizontal="center" vertical="center"/>
    </xf>
    <xf numFmtId="0" fontId="53" fillId="0" borderId="0" xfId="3" applyFont="1" applyAlignment="1">
      <alignment vertical="center"/>
    </xf>
    <xf numFmtId="0" fontId="40" fillId="0" borderId="0" xfId="3" applyFont="1" applyAlignment="1">
      <alignment horizontal="center" vertical="center"/>
    </xf>
    <xf numFmtId="0" fontId="50" fillId="0" borderId="0" xfId="3" applyFont="1" applyAlignment="1">
      <alignment vertical="center"/>
    </xf>
    <xf numFmtId="0" fontId="42" fillId="0" borderId="0" xfId="3" applyFont="1" applyAlignment="1">
      <alignment horizontal="left" vertical="center"/>
    </xf>
    <xf numFmtId="0" fontId="53" fillId="0" borderId="0" xfId="3" applyFont="1" applyAlignment="1">
      <alignment horizontal="left" vertical="center"/>
    </xf>
    <xf numFmtId="0" fontId="0" fillId="0" borderId="0" xfId="3" applyFont="1" applyAlignment="1">
      <alignment horizontal="center" vertical="center"/>
    </xf>
    <xf numFmtId="0" fontId="1" fillId="0" borderId="0" xfId="3" applyAlignment="1">
      <alignment vertical="center" wrapText="1"/>
    </xf>
    <xf numFmtId="0" fontId="0" fillId="0" borderId="33" xfId="3" applyFont="1" applyBorder="1" applyAlignment="1">
      <alignment horizontal="center" vertical="center" wrapText="1"/>
    </xf>
    <xf numFmtId="0" fontId="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7" xfId="3" applyFont="1" applyBorder="1" applyAlignment="1">
      <alignment horizontal="center" vertical="center" wrapText="1"/>
    </xf>
    <xf numFmtId="0" fontId="21" fillId="0" borderId="17" xfId="3" applyFont="1" applyBorder="1" applyAlignment="1">
      <alignment vertical="center" wrapText="1"/>
    </xf>
    <xf numFmtId="0" fontId="17" fillId="0" borderId="21" xfId="3" applyFont="1" applyBorder="1" applyAlignment="1">
      <alignment vertical="center" wrapText="1"/>
    </xf>
    <xf numFmtId="0" fontId="0" fillId="0" borderId="36" xfId="3" applyFont="1" applyBorder="1" applyAlignment="1">
      <alignment horizontal="center" vertical="center"/>
    </xf>
    <xf numFmtId="0" fontId="17" fillId="0" borderId="25" xfId="3" applyFont="1" applyBorder="1" applyAlignment="1">
      <alignment vertical="center" wrapText="1"/>
    </xf>
    <xf numFmtId="0" fontId="20" fillId="0" borderId="0" xfId="3" applyFont="1" applyAlignment="1">
      <alignment horizontal="center" vertical="center"/>
    </xf>
    <xf numFmtId="0" fontId="17" fillId="0" borderId="0" xfId="3" applyFont="1" applyAlignment="1" applyProtection="1">
      <alignment vertical="center" wrapText="1"/>
      <protection locked="0"/>
    </xf>
    <xf numFmtId="0" fontId="17" fillId="0" borderId="0" xfId="3" applyFont="1" applyAlignment="1">
      <alignment vertical="center" wrapText="1"/>
    </xf>
    <xf numFmtId="0" fontId="53" fillId="0" borderId="0" xfId="3" applyFont="1"/>
    <xf numFmtId="0" fontId="49" fillId="0" borderId="0" xfId="3" applyFont="1" applyAlignment="1">
      <alignment horizontal="center"/>
    </xf>
    <xf numFmtId="0" fontId="49" fillId="0" borderId="0" xfId="3" applyFont="1"/>
    <xf numFmtId="0" fontId="49" fillId="0" borderId="0" xfId="3" applyFont="1" applyAlignment="1">
      <alignment horizontal="center" vertical="top"/>
    </xf>
    <xf numFmtId="0" fontId="49" fillId="0" borderId="0" xfId="3" applyFont="1" applyAlignment="1">
      <alignment horizontal="center" vertical="center"/>
    </xf>
    <xf numFmtId="0" fontId="20" fillId="0" borderId="0" xfId="3" applyFont="1"/>
    <xf numFmtId="0" fontId="15" fillId="0" borderId="0" xfId="3" applyFont="1" applyAlignment="1">
      <alignment horizontal="center" vertical="center"/>
    </xf>
    <xf numFmtId="0" fontId="17" fillId="0" borderId="31" xfId="3" applyFont="1" applyBorder="1" applyAlignment="1">
      <alignment vertical="center" wrapText="1"/>
    </xf>
    <xf numFmtId="0" fontId="17" fillId="0" borderId="8" xfId="3" applyFont="1" applyBorder="1" applyAlignment="1">
      <alignment vertical="center" wrapText="1"/>
    </xf>
    <xf numFmtId="0" fontId="20" fillId="0" borderId="0" xfId="3" applyFont="1" applyAlignment="1">
      <alignment horizontal="center" vertical="top"/>
    </xf>
    <xf numFmtId="0" fontId="53" fillId="0" borderId="0" xfId="3" applyFont="1" applyAlignment="1">
      <alignment vertical="top"/>
    </xf>
    <xf numFmtId="0" fontId="44" fillId="0" borderId="0" xfId="3" applyFont="1" applyAlignment="1">
      <alignment vertical="center"/>
    </xf>
    <xf numFmtId="0" fontId="20" fillId="0" borderId="3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9" xfId="3" applyFont="1" applyBorder="1" applyAlignment="1">
      <alignment horizontal="center" vertical="center" wrapText="1"/>
    </xf>
    <xf numFmtId="0" fontId="20" fillId="0" borderId="40" xfId="3" applyFont="1" applyBorder="1" applyAlignment="1">
      <alignment horizontal="left" vertical="center" wrapText="1"/>
    </xf>
    <xf numFmtId="0" fontId="17" fillId="0" borderId="9" xfId="3" applyFont="1" applyBorder="1" applyAlignment="1">
      <alignment horizontal="left" vertical="center" wrapText="1"/>
    </xf>
    <xf numFmtId="0" fontId="20" fillId="0" borderId="35" xfId="3" applyFont="1" applyBorder="1" applyAlignment="1">
      <alignment vertical="center" wrapText="1"/>
    </xf>
    <xf numFmtId="0" fontId="20" fillId="0" borderId="41" xfId="3" applyFont="1" applyBorder="1" applyAlignment="1">
      <alignment horizontal="center" vertical="center"/>
    </xf>
    <xf numFmtId="0" fontId="20" fillId="0" borderId="42" xfId="3" applyFont="1" applyBorder="1" applyAlignment="1">
      <alignment vertical="center" wrapText="1"/>
    </xf>
    <xf numFmtId="0" fontId="1" fillId="0" borderId="43" xfId="3" applyBorder="1" applyAlignment="1">
      <alignment vertical="center"/>
    </xf>
    <xf numFmtId="0" fontId="1" fillId="0" borderId="37" xfId="3" applyBorder="1" applyAlignment="1">
      <alignment vertical="center"/>
    </xf>
    <xf numFmtId="0" fontId="0" fillId="0" borderId="37" xfId="3" applyFont="1" applyBorder="1" applyAlignment="1">
      <alignment horizontal="center" vertical="center"/>
    </xf>
    <xf numFmtId="0" fontId="17" fillId="0" borderId="37" xfId="3" applyFont="1" applyBorder="1" applyAlignment="1">
      <alignment horizontal="center" vertical="center" wrapText="1"/>
    </xf>
    <xf numFmtId="0" fontId="17" fillId="0" borderId="0" xfId="3" applyFont="1" applyAlignment="1">
      <alignment horizontal="center" vertical="center" wrapText="1"/>
    </xf>
    <xf numFmtId="1" fontId="17" fillId="0" borderId="0" xfId="3" applyNumberFormat="1" applyFont="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center" vertical="top"/>
    </xf>
    <xf numFmtId="0" fontId="66" fillId="0" borderId="0" xfId="3" applyFont="1" applyAlignment="1">
      <alignment horizontal="center" vertical="center"/>
    </xf>
    <xf numFmtId="0" fontId="66" fillId="0" borderId="0" xfId="3" applyFont="1" applyAlignment="1">
      <alignment horizontal="center" vertical="top"/>
    </xf>
    <xf numFmtId="0" fontId="1" fillId="0" borderId="0" xfId="3" applyAlignment="1">
      <alignment vertical="top"/>
    </xf>
    <xf numFmtId="0" fontId="71" fillId="0" borderId="0" xfId="10" applyFont="1" applyAlignment="1"/>
    <xf numFmtId="0" fontId="13" fillId="0" borderId="0" xfId="17" applyFont="1" applyAlignment="1"/>
    <xf numFmtId="0" fontId="4" fillId="0" borderId="0" xfId="17" applyFont="1" applyAlignment="1"/>
    <xf numFmtId="0" fontId="4" fillId="0" borderId="0" xfId="17" applyFont="1" applyAlignment="1">
      <alignment horizontal="center"/>
    </xf>
    <xf numFmtId="0" fontId="3" fillId="0" borderId="0" xfId="17" applyFont="1" applyAlignment="1">
      <alignment wrapText="1"/>
    </xf>
    <xf numFmtId="0" fontId="3" fillId="0" borderId="0" xfId="17" applyFont="1" applyAlignment="1"/>
    <xf numFmtId="0" fontId="7" fillId="3" borderId="44" xfId="17" applyFont="1" applyFill="1" applyBorder="1" applyAlignment="1">
      <alignment horizontal="right" vertical="center"/>
    </xf>
    <xf numFmtId="0" fontId="3" fillId="0" borderId="0" xfId="17" applyFont="1">
      <alignment vertical="center"/>
    </xf>
    <xf numFmtId="0" fontId="3" fillId="0" borderId="15" xfId="10" applyFont="1" applyBorder="1">
      <alignment vertical="center"/>
    </xf>
    <xf numFmtId="0" fontId="4" fillId="0" borderId="45" xfId="10" applyFont="1" applyBorder="1" applyAlignment="1">
      <alignment vertical="top"/>
    </xf>
    <xf numFmtId="0" fontId="4" fillId="0" borderId="46" xfId="10" applyFont="1" applyBorder="1" applyAlignment="1">
      <alignment vertical="top"/>
    </xf>
    <xf numFmtId="0" fontId="4" fillId="0" borderId="46" xfId="10" applyFont="1" applyBorder="1" applyAlignment="1">
      <alignment horizontal="center" vertical="center"/>
    </xf>
    <xf numFmtId="0" fontId="12" fillId="4" borderId="46" xfId="10" applyFont="1" applyFill="1" applyBorder="1" applyAlignment="1">
      <alignment horizontal="center" vertical="center"/>
    </xf>
    <xf numFmtId="0" fontId="7" fillId="0" borderId="46" xfId="10" applyFont="1" applyBorder="1" applyAlignment="1">
      <alignment vertical="center" wrapText="1"/>
    </xf>
    <xf numFmtId="0" fontId="12" fillId="0" borderId="46" xfId="10" applyFont="1" applyBorder="1" applyAlignment="1">
      <alignment horizontal="center" vertical="center"/>
    </xf>
    <xf numFmtId="0" fontId="3" fillId="0" borderId="15" xfId="16" applyFont="1" applyBorder="1">
      <alignment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2" fillId="4" borderId="46" xfId="16" applyFont="1" applyFill="1" applyBorder="1" applyAlignment="1">
      <alignment horizontal="center" vertical="center"/>
    </xf>
    <xf numFmtId="0" fontId="7" fillId="0" borderId="46" xfId="16" applyFont="1" applyBorder="1" applyAlignment="1">
      <alignment vertical="center" wrapText="1"/>
    </xf>
    <xf numFmtId="0" fontId="4" fillId="0" borderId="47" xfId="10" applyFont="1" applyBorder="1" applyAlignment="1">
      <alignment vertical="top"/>
    </xf>
    <xf numFmtId="0" fontId="4" fillId="0" borderId="48" xfId="10" applyFont="1" applyBorder="1" applyAlignment="1">
      <alignment vertical="top"/>
    </xf>
    <xf numFmtId="0" fontId="12" fillId="0" borderId="48" xfId="10" applyFont="1" applyBorder="1" applyAlignment="1">
      <alignment horizontal="center" vertical="center"/>
    </xf>
    <xf numFmtId="0" fontId="7" fillId="0" borderId="48" xfId="10" applyFont="1" applyBorder="1" applyAlignment="1">
      <alignment vertical="center" wrapText="1"/>
    </xf>
    <xf numFmtId="0" fontId="3" fillId="0" borderId="49" xfId="10" applyFont="1" applyBorder="1">
      <alignment vertical="center"/>
    </xf>
    <xf numFmtId="0" fontId="3" fillId="0" borderId="30" xfId="10" applyFont="1" applyBorder="1">
      <alignment vertical="center"/>
    </xf>
    <xf numFmtId="0" fontId="9" fillId="3" borderId="50" xfId="17" applyFont="1" applyFill="1" applyBorder="1" applyAlignment="1">
      <alignment horizontal="center" vertical="center"/>
    </xf>
    <xf numFmtId="0" fontId="9" fillId="3" borderId="51" xfId="17" applyFont="1" applyFill="1" applyBorder="1" applyAlignment="1">
      <alignment horizontal="center" vertical="center"/>
    </xf>
    <xf numFmtId="0" fontId="66" fillId="3" borderId="51" xfId="17" applyFont="1" applyFill="1" applyBorder="1" applyAlignment="1">
      <alignment horizontal="center" vertical="center" wrapText="1"/>
    </xf>
    <xf numFmtId="0" fontId="10" fillId="3" borderId="51" xfId="17" applyFont="1" applyFill="1" applyBorder="1" applyAlignment="1">
      <alignment horizontal="center" vertical="center"/>
    </xf>
    <xf numFmtId="0" fontId="3" fillId="3" borderId="51" xfId="17" applyFont="1" applyFill="1" applyBorder="1" applyAlignment="1">
      <alignment horizontal="center" vertical="center"/>
    </xf>
    <xf numFmtId="0" fontId="4" fillId="0" borderId="46" xfId="10" applyFont="1" applyBorder="1" applyAlignment="1">
      <alignment horizontal="center" vertical="top"/>
    </xf>
    <xf numFmtId="0" fontId="4" fillId="0" borderId="48" xfId="10" applyFont="1" applyBorder="1" applyAlignment="1">
      <alignment horizontal="center" vertical="center"/>
    </xf>
    <xf numFmtId="0" fontId="3" fillId="0" borderId="52" xfId="10" applyFont="1" applyBorder="1">
      <alignment vertical="center"/>
    </xf>
    <xf numFmtId="0" fontId="72" fillId="2" borderId="15" xfId="17" applyFont="1" applyFill="1" applyBorder="1" applyAlignment="1">
      <alignment horizontal="center" vertical="center"/>
    </xf>
    <xf numFmtId="0" fontId="72" fillId="5" borderId="15" xfId="17" applyFont="1" applyFill="1" applyBorder="1" applyAlignment="1">
      <alignment horizontal="center" vertical="center"/>
    </xf>
    <xf numFmtId="0" fontId="12" fillId="5" borderId="46" xfId="10" applyFont="1" applyFill="1" applyBorder="1" applyAlignment="1">
      <alignment horizontal="center" vertical="center"/>
    </xf>
    <xf numFmtId="0" fontId="8" fillId="0" borderId="46" xfId="11" applyFont="1" applyBorder="1" applyAlignment="1">
      <alignment vertical="center" wrapText="1"/>
    </xf>
    <xf numFmtId="0" fontId="12" fillId="4" borderId="48" xfId="10" applyFont="1" applyFill="1" applyBorder="1" applyAlignment="1">
      <alignment horizontal="center" vertical="center"/>
    </xf>
    <xf numFmtId="0" fontId="73" fillId="0" borderId="15" xfId="17" applyFont="1" applyBorder="1" applyAlignment="1">
      <alignment horizontal="center" vertical="center"/>
    </xf>
    <xf numFmtId="0" fontId="73" fillId="2" borderId="15" xfId="17" applyFont="1" applyFill="1" applyBorder="1" applyAlignment="1">
      <alignment horizontal="center" vertical="center"/>
    </xf>
    <xf numFmtId="0" fontId="73" fillId="2" borderId="49" xfId="17" applyFont="1" applyFill="1" applyBorder="1" applyAlignment="1">
      <alignment horizontal="center" vertical="center"/>
    </xf>
    <xf numFmtId="0" fontId="12" fillId="5" borderId="46" xfId="10" applyFont="1" applyFill="1" applyBorder="1" applyAlignment="1">
      <alignment horizontal="center" vertical="top"/>
    </xf>
    <xf numFmtId="0" fontId="12" fillId="4" borderId="46" xfId="10" applyFont="1" applyFill="1" applyBorder="1" applyAlignment="1">
      <alignment horizontal="center" vertical="top"/>
    </xf>
    <xf numFmtId="0" fontId="7" fillId="0" borderId="46" xfId="0" applyFont="1" applyBorder="1" applyAlignment="1">
      <alignment vertical="center" wrapText="1"/>
    </xf>
    <xf numFmtId="0" fontId="96" fillId="0" borderId="48" xfId="15" applyFont="1" applyBorder="1" applyAlignment="1" applyProtection="1">
      <alignment vertical="top"/>
      <protection locked="0"/>
    </xf>
    <xf numFmtId="0" fontId="4" fillId="0" borderId="46" xfId="17" applyFont="1" applyBorder="1" applyAlignment="1" applyProtection="1">
      <alignment vertical="top"/>
      <protection locked="0"/>
    </xf>
    <xf numFmtId="0" fontId="4" fillId="5" borderId="0" xfId="10" applyFont="1" applyFill="1" applyAlignment="1">
      <alignment horizontal="center" vertical="top"/>
    </xf>
    <xf numFmtId="0" fontId="8" fillId="0" borderId="46" xfId="19" applyFont="1" applyBorder="1" applyAlignment="1">
      <alignment vertical="center" wrapText="1"/>
    </xf>
    <xf numFmtId="0" fontId="73" fillId="5" borderId="49" xfId="17" applyFont="1" applyFill="1" applyBorder="1" applyAlignment="1">
      <alignment horizontal="center" vertical="center"/>
    </xf>
    <xf numFmtId="0" fontId="1" fillId="0" borderId="52" xfId="0" applyFont="1" applyBorder="1">
      <alignment vertical="center"/>
    </xf>
    <xf numFmtId="0" fontId="1" fillId="0" borderId="45" xfId="0" applyFont="1" applyBorder="1">
      <alignment vertical="center"/>
    </xf>
    <xf numFmtId="0" fontId="1" fillId="0" borderId="46" xfId="0" applyFont="1" applyBorder="1">
      <alignment vertical="center"/>
    </xf>
    <xf numFmtId="0" fontId="12" fillId="5" borderId="46" xfId="0" applyFont="1" applyFill="1" applyBorder="1" applyAlignment="1">
      <alignment horizontal="center" vertical="center"/>
    </xf>
    <xf numFmtId="0" fontId="12" fillId="4" borderId="46" xfId="0" applyFont="1" applyFill="1" applyBorder="1" applyAlignment="1">
      <alignment horizontal="center" vertical="center"/>
    </xf>
    <xf numFmtId="0" fontId="1" fillId="0" borderId="15" xfId="0" applyFont="1" applyBorder="1">
      <alignment vertical="center"/>
    </xf>
    <xf numFmtId="0" fontId="12" fillId="5" borderId="48" xfId="10" applyFont="1" applyFill="1" applyBorder="1" applyAlignment="1">
      <alignment horizontal="center" vertical="top"/>
    </xf>
    <xf numFmtId="0" fontId="12" fillId="4" borderId="48" xfId="10" applyFont="1" applyFill="1" applyBorder="1" applyAlignment="1">
      <alignment horizontal="center" vertical="top"/>
    </xf>
    <xf numFmtId="0" fontId="75" fillId="0" borderId="0" xfId="18" applyFont="1" applyAlignment="1"/>
    <xf numFmtId="0" fontId="3" fillId="0" borderId="52" xfId="18" applyFont="1" applyBorder="1">
      <alignment vertical="center"/>
    </xf>
    <xf numFmtId="0" fontId="4" fillId="0" borderId="45" xfId="18" applyFont="1" applyBorder="1" applyAlignment="1">
      <alignment vertical="top"/>
    </xf>
    <xf numFmtId="0" fontId="4" fillId="0" borderId="46" xfId="18" applyFont="1" applyBorder="1" applyAlignment="1">
      <alignment vertical="top"/>
    </xf>
    <xf numFmtId="0" fontId="12" fillId="5" borderId="46" xfId="18" applyFont="1" applyFill="1" applyBorder="1" applyAlignment="1">
      <alignment horizontal="center" vertical="center"/>
    </xf>
    <xf numFmtId="0" fontId="12" fillId="4" borderId="46" xfId="18" applyFont="1" applyFill="1" applyBorder="1" applyAlignment="1">
      <alignment horizontal="center" vertical="center"/>
    </xf>
    <xf numFmtId="0" fontId="7" fillId="0" borderId="46" xfId="18" applyFont="1" applyBorder="1" applyAlignment="1">
      <alignment vertical="center" wrapText="1"/>
    </xf>
    <xf numFmtId="0" fontId="3" fillId="0" borderId="15" xfId="18" applyFont="1" applyBorder="1">
      <alignment vertical="center"/>
    </xf>
    <xf numFmtId="0" fontId="4" fillId="0" borderId="45" xfId="18" applyFont="1" applyBorder="1" applyAlignment="1" applyProtection="1">
      <alignment vertical="top"/>
      <protection locked="0"/>
    </xf>
    <xf numFmtId="0" fontId="4" fillId="0" borderId="46" xfId="18" applyFont="1" applyBorder="1" applyAlignment="1" applyProtection="1">
      <alignment vertical="top"/>
      <protection locked="0"/>
    </xf>
    <xf numFmtId="0" fontId="4" fillId="5" borderId="46" xfId="18" applyFont="1" applyFill="1" applyBorder="1" applyAlignment="1">
      <alignment horizontal="center" vertical="center"/>
    </xf>
    <xf numFmtId="0" fontId="4" fillId="4" borderId="46" xfId="18" applyFont="1" applyFill="1" applyBorder="1" applyAlignment="1">
      <alignment vertical="top"/>
    </xf>
    <xf numFmtId="0" fontId="12" fillId="0" borderId="46" xfId="18" applyFont="1" applyBorder="1" applyAlignment="1">
      <alignment horizontal="center" vertical="center"/>
    </xf>
    <xf numFmtId="0" fontId="4" fillId="0" borderId="47" xfId="18" applyFont="1" applyBorder="1" applyAlignment="1" applyProtection="1">
      <alignment vertical="top"/>
      <protection locked="0"/>
    </xf>
    <xf numFmtId="0" fontId="4" fillId="0" borderId="48" xfId="18" applyFont="1" applyBorder="1" applyAlignment="1" applyProtection="1">
      <alignment vertical="top"/>
      <protection locked="0"/>
    </xf>
    <xf numFmtId="0" fontId="12" fillId="5" borderId="48" xfId="18" applyFont="1" applyFill="1" applyBorder="1" applyAlignment="1">
      <alignment horizontal="center" vertical="center"/>
    </xf>
    <xf numFmtId="0" fontId="12" fillId="0" borderId="48" xfId="18" applyFont="1" applyBorder="1" applyAlignment="1">
      <alignment horizontal="center" vertical="center"/>
    </xf>
    <xf numFmtId="0" fontId="7" fillId="0" borderId="48" xfId="18" applyFont="1" applyBorder="1" applyAlignment="1">
      <alignment vertical="center" wrapText="1"/>
    </xf>
    <xf numFmtId="0" fontId="3" fillId="0" borderId="49" xfId="18" applyFont="1" applyBorder="1">
      <alignment vertical="center"/>
    </xf>
    <xf numFmtId="0" fontId="15" fillId="0" borderId="0" xfId="0" applyFont="1" applyAlignment="1">
      <alignment horizontal="left" vertical="center"/>
    </xf>
    <xf numFmtId="0" fontId="20" fillId="0" borderId="16" xfId="0" applyFont="1" applyBorder="1" applyAlignment="1">
      <alignment horizontal="left" vertical="center" wrapText="1"/>
    </xf>
    <xf numFmtId="0" fontId="20" fillId="0" borderId="39" xfId="6" applyFont="1" applyBorder="1" applyAlignment="1">
      <alignment vertical="center" wrapText="1"/>
    </xf>
    <xf numFmtId="0" fontId="16" fillId="0" borderId="6" xfId="6" applyFont="1" applyBorder="1" applyAlignment="1">
      <alignment vertical="center" wrapText="1"/>
    </xf>
    <xf numFmtId="0" fontId="16" fillId="0" borderId="6" xfId="0" applyFont="1" applyBorder="1" applyAlignment="1">
      <alignment vertical="center" wrapText="1"/>
    </xf>
    <xf numFmtId="0" fontId="0" fillId="0" borderId="0" xfId="6" applyFont="1" applyAlignment="1">
      <alignment vertical="center"/>
    </xf>
    <xf numFmtId="0" fontId="76" fillId="0" borderId="0" xfId="5" applyFont="1" applyAlignment="1">
      <alignment horizontal="center" vertical="center"/>
    </xf>
    <xf numFmtId="0" fontId="97" fillId="0" borderId="0" xfId="3" applyFont="1" applyAlignment="1">
      <alignment vertical="center"/>
    </xf>
    <xf numFmtId="0" fontId="98" fillId="0" borderId="0" xfId="3" applyFont="1" applyAlignment="1">
      <alignment horizontal="left" vertical="center"/>
    </xf>
    <xf numFmtId="0" fontId="99" fillId="0" borderId="0" xfId="3" applyFont="1" applyAlignment="1">
      <alignment vertical="center"/>
    </xf>
    <xf numFmtId="0" fontId="40" fillId="0" borderId="0" xfId="3" applyFont="1" applyAlignment="1">
      <alignment horizontal="left" vertical="center"/>
    </xf>
    <xf numFmtId="0" fontId="49" fillId="0" borderId="0" xfId="0" applyFont="1" applyAlignment="1">
      <alignment vertical="top"/>
    </xf>
    <xf numFmtId="0" fontId="7" fillId="0" borderId="48" xfId="15" applyFont="1" applyBorder="1" applyAlignment="1">
      <alignment vertical="center" wrapText="1"/>
    </xf>
    <xf numFmtId="0" fontId="49" fillId="0" borderId="0" xfId="0" applyFont="1">
      <alignment vertical="center"/>
    </xf>
    <xf numFmtId="0" fontId="1" fillId="0" borderId="0" xfId="13"/>
    <xf numFmtId="0" fontId="1" fillId="0" borderId="0" xfId="13" applyAlignment="1">
      <alignment vertical="center"/>
    </xf>
    <xf numFmtId="0" fontId="17" fillId="0" borderId="0" xfId="13" applyFont="1" applyAlignment="1">
      <alignment horizontal="right" vertical="center"/>
    </xf>
    <xf numFmtId="0" fontId="15" fillId="0" borderId="0" xfId="4" applyFont="1" applyAlignment="1">
      <alignment vertical="center"/>
    </xf>
    <xf numFmtId="0" fontId="1" fillId="0" borderId="0" xfId="4"/>
    <xf numFmtId="0" fontId="80" fillId="0" borderId="0" xfId="4" applyFont="1" applyAlignment="1">
      <alignment horizontal="right" vertical="center"/>
    </xf>
    <xf numFmtId="0" fontId="81" fillId="0" borderId="0" xfId="4" applyFont="1" applyAlignment="1">
      <alignment horizontal="left" vertical="center"/>
    </xf>
    <xf numFmtId="0" fontId="80" fillId="0" borderId="0" xfId="4" applyFont="1" applyAlignment="1">
      <alignment vertical="center" wrapText="1"/>
    </xf>
    <xf numFmtId="0" fontId="1" fillId="0" borderId="0" xfId="4" applyAlignment="1">
      <alignment vertical="center" wrapText="1"/>
    </xf>
    <xf numFmtId="0" fontId="83" fillId="0" borderId="0" xfId="4" applyFont="1" applyAlignment="1">
      <alignment horizontal="center" vertical="center"/>
    </xf>
    <xf numFmtId="0" fontId="1" fillId="0" borderId="0" xfId="4" applyAlignment="1">
      <alignment horizontal="center" vertical="center" wrapText="1"/>
    </xf>
    <xf numFmtId="0" fontId="100" fillId="0" borderId="37" xfId="4" applyFont="1" applyBorder="1" applyAlignment="1">
      <alignment vertical="center"/>
    </xf>
    <xf numFmtId="0" fontId="100" fillId="0" borderId="37" xfId="4" applyFont="1" applyBorder="1" applyAlignment="1" applyProtection="1">
      <alignment horizontal="center" vertical="center"/>
      <protection locked="0"/>
    </xf>
    <xf numFmtId="0" fontId="100" fillId="0" borderId="37" xfId="4" applyFont="1" applyBorder="1" applyAlignment="1">
      <alignment horizontal="center" vertical="center"/>
    </xf>
    <xf numFmtId="49" fontId="100" fillId="0" borderId="37" xfId="4" applyNumberFormat="1" applyFont="1" applyBorder="1"/>
    <xf numFmtId="184" fontId="100" fillId="0" borderId="8" xfId="4" applyNumberFormat="1" applyFont="1" applyBorder="1" applyAlignment="1">
      <alignment vertical="center"/>
    </xf>
    <xf numFmtId="0" fontId="1" fillId="0" borderId="0" xfId="4" applyAlignment="1">
      <alignment vertical="center"/>
    </xf>
    <xf numFmtId="0" fontId="18" fillId="0" borderId="0" xfId="4" applyFont="1"/>
    <xf numFmtId="0" fontId="18" fillId="0" borderId="0" xfId="4" applyFont="1" applyAlignment="1">
      <alignment vertical="center"/>
    </xf>
    <xf numFmtId="0" fontId="18" fillId="0" borderId="0" xfId="4" applyFont="1" applyAlignment="1">
      <alignment horizontal="center" vertical="center"/>
    </xf>
    <xf numFmtId="49" fontId="1" fillId="0" borderId="0" xfId="4" applyNumberFormat="1"/>
    <xf numFmtId="184" fontId="1" fillId="0" borderId="0" xfId="4" applyNumberFormat="1" applyAlignment="1">
      <alignment vertical="center"/>
    </xf>
    <xf numFmtId="0" fontId="84" fillId="0" borderId="0" xfId="4" applyFont="1"/>
    <xf numFmtId="0" fontId="17" fillId="0" borderId="0" xfId="4" applyFont="1" applyAlignment="1">
      <alignment horizontal="center" vertical="center"/>
    </xf>
    <xf numFmtId="0" fontId="1" fillId="0" borderId="0" xfId="4" applyAlignment="1">
      <alignment horizontal="center"/>
    </xf>
    <xf numFmtId="0" fontId="1" fillId="0" borderId="0" xfId="4" applyAlignment="1">
      <alignment horizontal="center" vertical="center" textRotation="255"/>
    </xf>
    <xf numFmtId="0" fontId="20" fillId="0" borderId="0" xfId="4" applyFont="1" applyAlignment="1">
      <alignment vertical="center"/>
    </xf>
    <xf numFmtId="179" fontId="101" fillId="0" borderId="0" xfId="2" applyNumberFormat="1" applyFont="1" applyFill="1" applyBorder="1" applyAlignment="1" applyProtection="1">
      <alignment vertical="center"/>
      <protection locked="0"/>
    </xf>
    <xf numFmtId="182" fontId="102" fillId="5" borderId="0" xfId="2" applyNumberFormat="1" applyFont="1" applyFill="1" applyBorder="1" applyAlignment="1" applyProtection="1">
      <alignment vertical="center"/>
      <protection locked="0"/>
    </xf>
    <xf numFmtId="178" fontId="17" fillId="0" borderId="0" xfId="4" applyNumberFormat="1" applyFont="1" applyAlignment="1">
      <alignment horizontal="center" vertical="center"/>
    </xf>
    <xf numFmtId="0" fontId="17" fillId="0" borderId="0" xfId="4" applyFont="1" applyAlignment="1">
      <alignment vertical="center"/>
    </xf>
    <xf numFmtId="0" fontId="0" fillId="0" borderId="0" xfId="4" applyFont="1"/>
    <xf numFmtId="0" fontId="0" fillId="0" borderId="53" xfId="4" applyFont="1" applyBorder="1" applyAlignment="1">
      <alignment horizontal="center" vertical="center"/>
    </xf>
    <xf numFmtId="0" fontId="0" fillId="0" borderId="2" xfId="4" applyFont="1" applyBorder="1" applyAlignment="1">
      <alignment horizontal="center" vertical="center"/>
    </xf>
    <xf numFmtId="0" fontId="1" fillId="5" borderId="2" xfId="4" applyFill="1" applyBorder="1" applyAlignment="1">
      <alignment horizontal="center" vertical="center"/>
    </xf>
    <xf numFmtId="0" fontId="1" fillId="5" borderId="3" xfId="4" applyFill="1" applyBorder="1" applyAlignment="1">
      <alignment horizontal="center"/>
    </xf>
    <xf numFmtId="0" fontId="88" fillId="0" borderId="8" xfId="0" applyFont="1" applyBorder="1" applyAlignment="1">
      <alignment horizontal="center" vertical="center" wrapText="1"/>
    </xf>
    <xf numFmtId="0" fontId="49" fillId="0" borderId="0" xfId="0" applyFont="1" applyAlignment="1"/>
    <xf numFmtId="0" fontId="53" fillId="0" borderId="0" xfId="0" applyFont="1" applyAlignment="1"/>
    <xf numFmtId="0" fontId="20" fillId="0" borderId="23" xfId="12" applyFont="1" applyBorder="1" applyAlignment="1">
      <alignment vertical="center" wrapText="1"/>
    </xf>
    <xf numFmtId="0" fontId="20" fillId="0" borderId="32" xfId="12" applyFont="1" applyBorder="1" applyAlignment="1">
      <alignment vertical="center" wrapText="1"/>
    </xf>
    <xf numFmtId="0" fontId="1" fillId="0" borderId="23" xfId="12" applyBorder="1"/>
    <xf numFmtId="0" fontId="1" fillId="0" borderId="32" xfId="12" applyBorder="1"/>
    <xf numFmtId="0" fontId="1" fillId="0" borderId="54" xfId="12" applyBorder="1"/>
    <xf numFmtId="0" fontId="20" fillId="0" borderId="33" xfId="12" applyFont="1" applyBorder="1" applyAlignment="1">
      <alignment vertical="center" wrapText="1"/>
    </xf>
    <xf numFmtId="0" fontId="1" fillId="0" borderId="55" xfId="12" applyBorder="1"/>
    <xf numFmtId="0" fontId="1" fillId="0" borderId="56" xfId="12" applyBorder="1"/>
    <xf numFmtId="183" fontId="74" fillId="0" borderId="43" xfId="12" applyNumberFormat="1" applyFont="1" applyBorder="1" applyAlignment="1">
      <alignment vertical="center" shrinkToFit="1"/>
    </xf>
    <xf numFmtId="183" fontId="74" fillId="0" borderId="57" xfId="12" applyNumberFormat="1" applyFont="1" applyBorder="1" applyAlignment="1">
      <alignment vertical="center" shrinkToFit="1"/>
    </xf>
    <xf numFmtId="183" fontId="74" fillId="0" borderId="57" xfId="12" applyNumberFormat="1" applyFont="1" applyBorder="1" applyAlignment="1">
      <alignment horizontal="right" vertical="center" shrinkToFit="1"/>
    </xf>
    <xf numFmtId="183" fontId="74" fillId="0" borderId="32" xfId="12" applyNumberFormat="1" applyFont="1" applyBorder="1" applyAlignment="1">
      <alignment horizontal="right" vertical="center" shrinkToFit="1"/>
    </xf>
    <xf numFmtId="0" fontId="21" fillId="6" borderId="36" xfId="12" applyFont="1" applyFill="1" applyBorder="1" applyAlignment="1" applyProtection="1">
      <alignment horizontal="left" vertical="center" wrapText="1"/>
      <protection locked="0"/>
    </xf>
    <xf numFmtId="176" fontId="94" fillId="0" borderId="19" xfId="14" applyNumberFormat="1" applyFont="1" applyBorder="1" applyAlignment="1" applyProtection="1">
      <alignment vertical="center"/>
      <protection locked="0"/>
    </xf>
    <xf numFmtId="49" fontId="20" fillId="6" borderId="22" xfId="6" applyNumberFormat="1" applyFont="1" applyFill="1" applyBorder="1" applyAlignment="1" applyProtection="1">
      <alignment vertical="center" wrapText="1"/>
      <protection locked="0"/>
    </xf>
    <xf numFmtId="49" fontId="20" fillId="6" borderId="14" xfId="6" applyNumberFormat="1" applyFont="1" applyFill="1" applyBorder="1" applyAlignment="1" applyProtection="1">
      <alignment vertical="center" wrapText="1"/>
      <protection locked="0"/>
    </xf>
    <xf numFmtId="49" fontId="20" fillId="6" borderId="54" xfId="6" applyNumberFormat="1" applyFont="1" applyFill="1" applyBorder="1" applyAlignment="1" applyProtection="1">
      <alignment vertical="center" wrapText="1"/>
      <protection locked="0"/>
    </xf>
    <xf numFmtId="49" fontId="20" fillId="6" borderId="23" xfId="6" applyNumberFormat="1" applyFont="1" applyFill="1" applyBorder="1" applyAlignment="1" applyProtection="1">
      <alignment vertical="center" wrapText="1"/>
      <protection locked="0"/>
    </xf>
    <xf numFmtId="1" fontId="85" fillId="0" borderId="0" xfId="3" applyNumberFormat="1" applyFont="1" applyAlignment="1">
      <alignment horizontal="right" vertical="center"/>
    </xf>
    <xf numFmtId="0" fontId="20" fillId="0" borderId="43" xfId="6" quotePrefix="1" applyFont="1" applyBorder="1" applyAlignment="1" applyProtection="1">
      <alignment horizontal="center" vertical="center" wrapText="1"/>
      <protection locked="0"/>
    </xf>
    <xf numFmtId="49" fontId="20" fillId="0" borderId="58" xfId="6" quotePrefix="1" applyNumberFormat="1" applyFont="1" applyBorder="1" applyAlignment="1" applyProtection="1">
      <alignment horizontal="center" vertical="center" wrapText="1"/>
      <protection locked="0"/>
    </xf>
    <xf numFmtId="0" fontId="1" fillId="6" borderId="17" xfId="7" applyFill="1" applyBorder="1" applyAlignment="1">
      <alignment horizontal="justify" vertical="center" wrapText="1"/>
    </xf>
    <xf numFmtId="0" fontId="17" fillId="0" borderId="6" xfId="4" applyFont="1" applyBorder="1" applyAlignment="1">
      <alignment horizontal="center" vertical="center"/>
    </xf>
    <xf numFmtId="178" fontId="17" fillId="0" borderId="6" xfId="4" applyNumberFormat="1" applyFont="1" applyBorder="1" applyAlignment="1">
      <alignment horizontal="center" vertical="center"/>
    </xf>
    <xf numFmtId="0" fontId="17" fillId="0" borderId="21" xfId="4" applyFont="1" applyBorder="1" applyAlignment="1">
      <alignment horizontal="center" vertical="center"/>
    </xf>
    <xf numFmtId="178" fontId="17" fillId="0" borderId="21" xfId="4" applyNumberFormat="1" applyFont="1" applyBorder="1" applyAlignment="1">
      <alignment horizontal="center" vertical="center"/>
    </xf>
    <xf numFmtId="0" fontId="17" fillId="0" borderId="31" xfId="4" applyFont="1" applyBorder="1" applyAlignment="1">
      <alignment horizontal="center" vertical="center"/>
    </xf>
    <xf numFmtId="0" fontId="17" fillId="0" borderId="6" xfId="4" applyFont="1" applyBorder="1" applyAlignment="1">
      <alignment horizontal="center" vertical="center" wrapText="1"/>
    </xf>
    <xf numFmtId="178" fontId="17" fillId="0" borderId="6" xfId="4" applyNumberFormat="1" applyFont="1" applyBorder="1" applyAlignment="1">
      <alignment horizontal="center" vertical="center" wrapText="1"/>
    </xf>
    <xf numFmtId="0" fontId="17" fillId="0" borderId="5" xfId="4" applyFont="1" applyBorder="1" applyAlignment="1">
      <alignment horizontal="center" vertical="center"/>
    </xf>
    <xf numFmtId="178" fontId="17" fillId="0" borderId="5" xfId="4" applyNumberFormat="1" applyFont="1" applyBorder="1" applyAlignment="1">
      <alignment horizontal="center" vertical="center"/>
    </xf>
    <xf numFmtId="0" fontId="17" fillId="0" borderId="4" xfId="4" applyFont="1" applyBorder="1" applyAlignment="1">
      <alignment horizontal="center" vertical="center"/>
    </xf>
    <xf numFmtId="0" fontId="17" fillId="0" borderId="8" xfId="4" applyFont="1" applyBorder="1" applyAlignment="1">
      <alignment horizontal="center" vertical="center"/>
    </xf>
    <xf numFmtId="49" fontId="21" fillId="6" borderId="59" xfId="14" applyNumberFormat="1" applyFont="1" applyFill="1" applyBorder="1" applyAlignment="1" applyProtection="1">
      <alignment vertical="center" wrapText="1"/>
      <protection locked="0"/>
    </xf>
    <xf numFmtId="0" fontId="103" fillId="6" borderId="5" xfId="0" applyFont="1" applyFill="1" applyBorder="1" applyAlignment="1">
      <alignment horizontal="center" vertical="center" wrapText="1"/>
    </xf>
    <xf numFmtId="0" fontId="103" fillId="6" borderId="6" xfId="0" applyFont="1" applyFill="1" applyBorder="1" applyAlignment="1">
      <alignment horizontal="center" vertical="center" wrapText="1"/>
    </xf>
    <xf numFmtId="176" fontId="93" fillId="0" borderId="54" xfId="3" applyNumberFormat="1" applyFont="1" applyBorder="1" applyAlignment="1">
      <alignment vertical="center" wrapText="1"/>
    </xf>
    <xf numFmtId="176" fontId="93" fillId="0" borderId="14" xfId="3" applyNumberFormat="1" applyFont="1" applyBorder="1" applyAlignment="1">
      <alignment vertical="center" wrapText="1"/>
    </xf>
    <xf numFmtId="176" fontId="93" fillId="0" borderId="33" xfId="3" applyNumberFormat="1" applyFont="1" applyBorder="1" applyAlignment="1">
      <alignment vertical="center" wrapText="1"/>
    </xf>
    <xf numFmtId="176" fontId="93" fillId="0" borderId="14" xfId="3" applyNumberFormat="1" applyFont="1" applyBorder="1" applyAlignment="1">
      <alignment vertical="center"/>
    </xf>
    <xf numFmtId="176" fontId="93" fillId="0" borderId="10" xfId="3" applyNumberFormat="1" applyFont="1" applyBorder="1" applyAlignment="1">
      <alignment vertical="center"/>
    </xf>
    <xf numFmtId="176" fontId="93" fillId="0" borderId="43" xfId="3" applyNumberFormat="1" applyFont="1" applyBorder="1" applyAlignment="1">
      <alignment vertical="center"/>
    </xf>
    <xf numFmtId="176" fontId="93" fillId="0" borderId="22" xfId="0" applyNumberFormat="1" applyFont="1" applyBorder="1">
      <alignment vertical="center"/>
    </xf>
    <xf numFmtId="176" fontId="93" fillId="0" borderId="54" xfId="0" applyNumberFormat="1" applyFont="1" applyBorder="1">
      <alignment vertical="center"/>
    </xf>
    <xf numFmtId="176" fontId="93" fillId="0" borderId="14" xfId="0" applyNumberFormat="1" applyFont="1" applyBorder="1">
      <alignment vertical="center"/>
    </xf>
    <xf numFmtId="176" fontId="93" fillId="0" borderId="33" xfId="0" applyNumberFormat="1" applyFont="1" applyBorder="1">
      <alignment vertical="center"/>
    </xf>
    <xf numFmtId="176" fontId="93" fillId="0" borderId="58" xfId="0" applyNumberFormat="1" applyFont="1" applyBorder="1">
      <alignment vertical="center"/>
    </xf>
    <xf numFmtId="176" fontId="93" fillId="0" borderId="43" xfId="0" applyNumberFormat="1" applyFont="1" applyBorder="1">
      <alignment vertical="center"/>
    </xf>
    <xf numFmtId="176" fontId="93" fillId="0" borderId="58" xfId="6" applyNumberFormat="1" applyFont="1" applyBorder="1" applyAlignment="1">
      <alignment vertical="center"/>
    </xf>
    <xf numFmtId="176" fontId="93" fillId="0" borderId="22" xfId="6" applyNumberFormat="1" applyFont="1" applyBorder="1" applyAlignment="1">
      <alignment vertical="center"/>
    </xf>
    <xf numFmtId="176" fontId="93" fillId="0" borderId="23" xfId="6" applyNumberFormat="1" applyFont="1" applyBorder="1" applyAlignment="1">
      <alignment vertical="center"/>
    </xf>
    <xf numFmtId="176" fontId="93" fillId="0" borderId="14" xfId="6" applyNumberFormat="1" applyFont="1" applyBorder="1" applyAlignment="1">
      <alignment vertical="center"/>
    </xf>
    <xf numFmtId="176" fontId="93" fillId="0" borderId="10" xfId="6" applyNumberFormat="1" applyFont="1" applyBorder="1" applyAlignment="1">
      <alignment vertical="center"/>
    </xf>
    <xf numFmtId="176" fontId="93" fillId="0" borderId="43" xfId="6" applyNumberFormat="1" applyFont="1" applyBorder="1" applyAlignment="1">
      <alignment vertical="center"/>
    </xf>
    <xf numFmtId="176" fontId="93" fillId="0" borderId="19" xfId="14" applyNumberFormat="1" applyFont="1" applyBorder="1" applyAlignment="1">
      <alignment vertical="center"/>
    </xf>
    <xf numFmtId="0" fontId="57" fillId="6" borderId="59" xfId="7" applyFont="1" applyFill="1" applyBorder="1" applyAlignment="1" applyProtection="1">
      <alignment horizontal="center" vertical="center"/>
      <protection locked="0"/>
    </xf>
    <xf numFmtId="0" fontId="57" fillId="6" borderId="2" xfId="7" applyFont="1" applyFill="1" applyBorder="1" applyAlignment="1" applyProtection="1">
      <alignment horizontal="center" vertical="center"/>
      <protection locked="0"/>
    </xf>
    <xf numFmtId="0" fontId="57" fillId="6" borderId="3" xfId="7" applyFont="1" applyFill="1" applyBorder="1" applyAlignment="1" applyProtection="1">
      <alignment horizontal="center" vertical="center"/>
      <protection locked="0"/>
    </xf>
    <xf numFmtId="0" fontId="17" fillId="0" borderId="18" xfId="0" applyFont="1" applyBorder="1" applyAlignment="1"/>
    <xf numFmtId="0" fontId="0" fillId="0" borderId="18" xfId="0" applyBorder="1" applyAlignment="1"/>
    <xf numFmtId="0" fontId="1" fillId="0" borderId="18" xfId="0" applyFont="1" applyBorder="1" applyAlignment="1"/>
    <xf numFmtId="0" fontId="17" fillId="0" borderId="43" xfId="0" applyFont="1" applyBorder="1" applyAlignment="1"/>
    <xf numFmtId="0" fontId="0" fillId="0" borderId="8" xfId="0" applyBorder="1" applyAlignment="1"/>
    <xf numFmtId="190" fontId="21" fillId="0" borderId="18" xfId="0" applyNumberFormat="1" applyFont="1" applyBorder="1" applyAlignment="1"/>
    <xf numFmtId="181" fontId="21" fillId="0" borderId="18" xfId="0" applyNumberFormat="1" applyFont="1" applyBorder="1" applyAlignment="1"/>
    <xf numFmtId="194" fontId="21" fillId="0" borderId="18" xfId="0" applyNumberFormat="1" applyFont="1" applyBorder="1" applyAlignment="1"/>
    <xf numFmtId="0" fontId="1" fillId="0" borderId="8" xfId="0" applyFont="1" applyBorder="1" applyAlignment="1"/>
    <xf numFmtId="0" fontId="17" fillId="0" borderId="7" xfId="0" applyFont="1" applyBorder="1" applyAlignment="1">
      <alignment horizontal="left" wrapText="1"/>
    </xf>
    <xf numFmtId="181" fontId="17" fillId="0" borderId="23" xfId="0" applyNumberFormat="1" applyFont="1" applyBorder="1" applyAlignment="1">
      <alignment horizontal="right" wrapText="1"/>
    </xf>
    <xf numFmtId="0" fontId="0" fillId="0" borderId="0" xfId="7" applyFont="1" applyAlignment="1">
      <alignment horizontal="left" vertical="center"/>
    </xf>
    <xf numFmtId="0" fontId="38" fillId="0" borderId="0" xfId="7" applyFont="1" applyAlignment="1">
      <alignment horizontal="left" vertical="center"/>
    </xf>
    <xf numFmtId="185" fontId="93" fillId="6" borderId="54" xfId="6" applyNumberFormat="1" applyFont="1" applyFill="1" applyBorder="1" applyAlignment="1" applyProtection="1">
      <alignment vertical="center" shrinkToFit="1"/>
      <protection locked="0"/>
    </xf>
    <xf numFmtId="185" fontId="93" fillId="6" borderId="22" xfId="6" applyNumberFormat="1" applyFont="1" applyFill="1" applyBorder="1" applyAlignment="1" applyProtection="1">
      <alignment vertical="center" shrinkToFit="1"/>
      <protection locked="0"/>
    </xf>
    <xf numFmtId="185" fontId="93" fillId="6" borderId="14" xfId="6" applyNumberFormat="1" applyFont="1" applyFill="1" applyBorder="1" applyAlignment="1" applyProtection="1">
      <alignment vertical="center" shrinkToFit="1"/>
      <protection locked="0"/>
    </xf>
    <xf numFmtId="0" fontId="77" fillId="0" borderId="0" xfId="3" applyFont="1" applyAlignment="1">
      <alignment vertical="center"/>
    </xf>
    <xf numFmtId="0" fontId="0" fillId="0" borderId="0" xfId="12" applyFont="1" applyAlignment="1">
      <alignment vertical="center"/>
    </xf>
    <xf numFmtId="0" fontId="0" fillId="0" borderId="0" xfId="12" applyFont="1"/>
    <xf numFmtId="185" fontId="93" fillId="6" borderId="19" xfId="14" applyNumberFormat="1" applyFont="1" applyFill="1" applyBorder="1" applyAlignment="1" applyProtection="1">
      <alignment vertical="center" shrinkToFit="1"/>
      <protection locked="0"/>
    </xf>
    <xf numFmtId="185" fontId="93" fillId="6" borderId="19" xfId="14" applyNumberFormat="1" applyFont="1" applyFill="1" applyBorder="1" applyAlignment="1" applyProtection="1">
      <alignment vertical="center"/>
      <protection locked="0"/>
    </xf>
    <xf numFmtId="192" fontId="93" fillId="0" borderId="58" xfId="6" applyNumberFormat="1" applyFont="1" applyBorder="1" applyAlignment="1">
      <alignment vertical="center" shrinkToFit="1"/>
    </xf>
    <xf numFmtId="192" fontId="93" fillId="0" borderId="43" xfId="6" applyNumberFormat="1" applyFont="1" applyBorder="1" applyAlignment="1">
      <alignment vertical="center" shrinkToFit="1"/>
    </xf>
    <xf numFmtId="185" fontId="93" fillId="6" borderId="23" xfId="6" applyNumberFormat="1" applyFont="1" applyFill="1" applyBorder="1" applyAlignment="1" applyProtection="1">
      <alignment vertical="center" shrinkToFit="1"/>
      <protection locked="0"/>
    </xf>
    <xf numFmtId="185" fontId="93" fillId="6" borderId="22" xfId="6" applyNumberFormat="1" applyFont="1" applyFill="1" applyBorder="1" applyAlignment="1">
      <alignment vertical="center" shrinkToFit="1"/>
    </xf>
    <xf numFmtId="185" fontId="93" fillId="6" borderId="14" xfId="6" applyNumberFormat="1" applyFont="1" applyFill="1" applyBorder="1" applyAlignment="1">
      <alignment vertical="center" shrinkToFit="1"/>
    </xf>
    <xf numFmtId="185" fontId="93" fillId="6" borderId="22" xfId="0" applyNumberFormat="1" applyFont="1" applyFill="1" applyBorder="1" applyAlignment="1" applyProtection="1">
      <alignment horizontal="right" vertical="center" shrinkToFit="1"/>
      <protection locked="0"/>
    </xf>
    <xf numFmtId="185" fontId="93" fillId="6" borderId="54" xfId="0" applyNumberFormat="1" applyFont="1" applyFill="1" applyBorder="1" applyAlignment="1" applyProtection="1">
      <alignment horizontal="right" vertical="center" shrinkToFit="1"/>
      <protection locked="0"/>
    </xf>
    <xf numFmtId="185" fontId="93" fillId="6" borderId="14" xfId="0" applyNumberFormat="1" applyFont="1" applyFill="1" applyBorder="1" applyAlignment="1" applyProtection="1">
      <alignment horizontal="right" vertical="center" shrinkToFit="1"/>
      <protection locked="0"/>
    </xf>
    <xf numFmtId="185" fontId="93" fillId="6" borderId="33" xfId="0" applyNumberFormat="1" applyFont="1" applyFill="1" applyBorder="1" applyAlignment="1" applyProtection="1">
      <alignment horizontal="right" vertical="center" shrinkToFit="1"/>
      <protection locked="0"/>
    </xf>
    <xf numFmtId="192" fontId="93" fillId="0" borderId="58" xfId="0" applyNumberFormat="1" applyFont="1" applyBorder="1" applyAlignment="1">
      <alignment vertical="center" shrinkToFit="1"/>
    </xf>
    <xf numFmtId="185" fontId="93" fillId="6" borderId="22" xfId="0" applyNumberFormat="1" applyFont="1" applyFill="1" applyBorder="1" applyAlignment="1" applyProtection="1">
      <alignment vertical="center" shrinkToFit="1"/>
      <protection locked="0"/>
    </xf>
    <xf numFmtId="185" fontId="93" fillId="6" borderId="14" xfId="0" applyNumberFormat="1" applyFont="1" applyFill="1" applyBorder="1" applyAlignment="1" applyProtection="1">
      <alignment vertical="center" shrinkToFit="1"/>
      <protection locked="0"/>
    </xf>
    <xf numFmtId="192" fontId="93" fillId="0" borderId="43" xfId="0" applyNumberFormat="1" applyFont="1" applyBorder="1" applyAlignment="1">
      <alignment vertical="center" shrinkToFit="1"/>
    </xf>
    <xf numFmtId="192" fontId="93" fillId="0" borderId="60" xfId="1" applyNumberFormat="1" applyFont="1" applyBorder="1" applyAlignment="1">
      <alignment horizontal="right" vertical="center" shrinkToFit="1"/>
    </xf>
    <xf numFmtId="185" fontId="93" fillId="6" borderId="61" xfId="1" applyNumberFormat="1" applyFont="1" applyFill="1" applyBorder="1" applyAlignment="1" applyProtection="1">
      <alignment vertical="center" shrinkToFit="1"/>
      <protection locked="0"/>
    </xf>
    <xf numFmtId="185" fontId="93" fillId="6" borderId="62" xfId="1" applyNumberFormat="1" applyFont="1" applyFill="1" applyBorder="1" applyAlignment="1" applyProtection="1">
      <alignment vertical="center" shrinkToFit="1"/>
      <protection locked="0"/>
    </xf>
    <xf numFmtId="185" fontId="93" fillId="6" borderId="63" xfId="1" applyNumberFormat="1" applyFont="1" applyFill="1" applyBorder="1" applyAlignment="1" applyProtection="1">
      <alignment vertical="center" shrinkToFit="1"/>
      <protection locked="0"/>
    </xf>
    <xf numFmtId="185" fontId="93" fillId="6" borderId="14" xfId="1" applyNumberFormat="1" applyFont="1" applyFill="1" applyBorder="1" applyAlignment="1" applyProtection="1">
      <alignment vertical="center"/>
      <protection locked="0"/>
    </xf>
    <xf numFmtId="192" fontId="93" fillId="0" borderId="32" xfId="3" applyNumberFormat="1" applyFont="1" applyBorder="1" applyAlignment="1">
      <alignment horizontal="right" vertical="center"/>
    </xf>
    <xf numFmtId="185" fontId="93" fillId="6" borderId="33" xfId="1" applyNumberFormat="1" applyFont="1" applyFill="1" applyBorder="1" applyAlignment="1" applyProtection="1">
      <alignment vertical="center"/>
      <protection locked="0"/>
    </xf>
    <xf numFmtId="185" fontId="93" fillId="6" borderId="10" xfId="1" applyNumberFormat="1" applyFont="1" applyFill="1" applyBorder="1" applyAlignment="1" applyProtection="1">
      <alignment vertical="center"/>
      <protection locked="0"/>
    </xf>
    <xf numFmtId="192" fontId="93" fillId="0" borderId="32" xfId="1" applyNumberFormat="1" applyFont="1" applyBorder="1" applyAlignment="1">
      <alignment horizontal="right" vertical="center"/>
    </xf>
    <xf numFmtId="185" fontId="93" fillId="6" borderId="22" xfId="1" applyNumberFormat="1" applyFont="1" applyFill="1" applyBorder="1" applyAlignment="1" applyProtection="1">
      <alignment vertical="center" shrinkToFit="1"/>
      <protection locked="0"/>
    </xf>
    <xf numFmtId="185" fontId="93" fillId="6" borderId="14" xfId="1" applyNumberFormat="1" applyFont="1" applyFill="1" applyBorder="1" applyAlignment="1" applyProtection="1">
      <alignment vertical="center" shrinkToFit="1"/>
      <protection locked="0"/>
    </xf>
    <xf numFmtId="185" fontId="93" fillId="6" borderId="10" xfId="1" applyNumberFormat="1" applyFont="1" applyFill="1" applyBorder="1" applyAlignment="1" applyProtection="1">
      <alignment vertical="center" shrinkToFit="1"/>
      <protection locked="0"/>
    </xf>
    <xf numFmtId="192" fontId="93" fillId="0" borderId="32" xfId="1" applyNumberFormat="1" applyFont="1" applyBorder="1" applyAlignment="1">
      <alignment horizontal="right" vertical="center" shrinkToFit="1"/>
    </xf>
    <xf numFmtId="192" fontId="93" fillId="0" borderId="64" xfId="1" applyNumberFormat="1" applyFont="1" applyBorder="1" applyAlignment="1">
      <alignment horizontal="right" vertical="center" shrinkToFit="1"/>
    </xf>
    <xf numFmtId="0" fontId="95" fillId="0" borderId="46" xfId="19" applyFont="1" applyBorder="1" applyAlignment="1">
      <alignment vertical="center" wrapText="1"/>
    </xf>
    <xf numFmtId="190" fontId="17" fillId="0" borderId="23" xfId="6" applyNumberFormat="1" applyFont="1" applyBorder="1" applyAlignment="1">
      <alignment horizontal="right" wrapText="1"/>
    </xf>
    <xf numFmtId="0" fontId="17" fillId="0" borderId="7" xfId="6" applyFont="1" applyBorder="1" applyAlignment="1">
      <alignment horizontal="left" wrapText="1"/>
    </xf>
    <xf numFmtId="190" fontId="17" fillId="0" borderId="65" xfId="6" applyNumberFormat="1" applyFont="1" applyBorder="1" applyAlignment="1">
      <alignment horizontal="right" wrapText="1"/>
    </xf>
    <xf numFmtId="0" fontId="17" fillId="0" borderId="66" xfId="6" applyFont="1" applyBorder="1" applyAlignment="1">
      <alignment horizontal="left" wrapText="1"/>
    </xf>
    <xf numFmtId="190" fontId="17" fillId="0" borderId="55" xfId="6" applyNumberFormat="1" applyFont="1" applyBorder="1" applyAlignment="1">
      <alignment horizontal="right" wrapText="1"/>
    </xf>
    <xf numFmtId="194" fontId="17" fillId="0" borderId="23" xfId="0" applyNumberFormat="1" applyFont="1" applyBorder="1" applyAlignment="1">
      <alignment horizontal="right" wrapText="1"/>
    </xf>
    <xf numFmtId="190" fontId="17" fillId="0" borderId="56" xfId="6" applyNumberFormat="1" applyFont="1" applyBorder="1" applyAlignment="1">
      <alignment horizontal="right" wrapText="1"/>
    </xf>
    <xf numFmtId="0" fontId="17" fillId="0" borderId="67" xfId="6" applyFont="1" applyBorder="1" applyAlignment="1">
      <alignment horizontal="left" wrapText="1"/>
    </xf>
    <xf numFmtId="183" fontId="93" fillId="5" borderId="37" xfId="4" applyNumberFormat="1" applyFont="1" applyFill="1" applyBorder="1" applyAlignment="1">
      <alignment horizontal="center" vertical="center" shrinkToFit="1"/>
    </xf>
    <xf numFmtId="183" fontId="93" fillId="5" borderId="37" xfId="4" applyNumberFormat="1" applyFont="1" applyFill="1" applyBorder="1" applyAlignment="1" applyProtection="1">
      <alignment horizontal="center" vertical="center" shrinkToFit="1"/>
      <protection locked="0"/>
    </xf>
    <xf numFmtId="181" fontId="93" fillId="6" borderId="0" xfId="12" applyNumberFormat="1" applyFont="1" applyFill="1" applyAlignment="1">
      <alignment horizontal="center" shrinkToFit="1"/>
    </xf>
    <xf numFmtId="0" fontId="24" fillId="0" borderId="17" xfId="7" applyFont="1" applyBorder="1" applyAlignment="1">
      <alignment vertical="center"/>
    </xf>
    <xf numFmtId="0" fontId="28" fillId="7" borderId="43" xfId="9" applyFont="1" applyFill="1" applyBorder="1" applyAlignment="1">
      <alignment horizontal="center" vertical="center"/>
    </xf>
    <xf numFmtId="0" fontId="28" fillId="7" borderId="37" xfId="9" applyFont="1" applyFill="1" applyBorder="1" applyAlignment="1">
      <alignment horizontal="center" vertical="center"/>
    </xf>
    <xf numFmtId="0" fontId="28" fillId="7" borderId="8" xfId="9" applyFont="1" applyFill="1" applyBorder="1" applyAlignment="1">
      <alignment horizontal="center" vertical="center"/>
    </xf>
    <xf numFmtId="0" fontId="33" fillId="0" borderId="0" xfId="9" applyFont="1" applyAlignment="1">
      <alignment horizontal="left" vertical="center"/>
    </xf>
    <xf numFmtId="0" fontId="1" fillId="0" borderId="0" xfId="5" applyAlignment="1">
      <alignment horizontal="right" vertical="center"/>
    </xf>
    <xf numFmtId="0" fontId="30" fillId="0" borderId="0" xfId="5" applyFont="1" applyAlignment="1">
      <alignment horizontal="center" vertical="center"/>
    </xf>
    <xf numFmtId="0" fontId="37" fillId="0" borderId="0" xfId="5" applyFont="1" applyAlignment="1">
      <alignment horizontal="center" vertical="center"/>
    </xf>
    <xf numFmtId="0" fontId="31" fillId="0" borderId="0" xfId="5" applyFont="1" applyAlignment="1">
      <alignment horizontal="center" vertical="center"/>
    </xf>
    <xf numFmtId="0" fontId="32" fillId="0" borderId="0" xfId="5" applyFont="1" applyAlignment="1">
      <alignment horizontal="center" vertical="center"/>
    </xf>
    <xf numFmtId="0" fontId="29" fillId="0" borderId="0" xfId="5" applyFont="1" applyAlignment="1">
      <alignment horizontal="center" vertical="center"/>
    </xf>
    <xf numFmtId="0" fontId="33" fillId="0" borderId="0" xfId="5" applyFont="1" applyAlignment="1">
      <alignment horizontal="center" vertical="center"/>
    </xf>
    <xf numFmtId="0" fontId="5" fillId="0" borderId="45" xfId="10" applyFont="1" applyBorder="1" applyAlignment="1">
      <alignment horizontal="left" vertical="center" indent="1"/>
    </xf>
    <xf numFmtId="0" fontId="26" fillId="0" borderId="46" xfId="0" applyFont="1" applyBorder="1" applyAlignment="1">
      <alignment horizontal="left" vertical="center" indent="1"/>
    </xf>
    <xf numFmtId="0" fontId="31" fillId="0" borderId="0" xfId="10" applyFont="1" applyAlignment="1">
      <alignment horizontal="center" vertical="top"/>
    </xf>
    <xf numFmtId="0" fontId="26" fillId="0" borderId="0" xfId="0" applyFont="1" applyAlignment="1">
      <alignment horizontal="center" vertical="top"/>
    </xf>
    <xf numFmtId="0" fontId="5" fillId="0" borderId="68" xfId="10" applyFont="1" applyBorder="1" applyAlignment="1">
      <alignment horizontal="left" vertical="center" indent="1"/>
    </xf>
    <xf numFmtId="0" fontId="26" fillId="0" borderId="69" xfId="0" applyFont="1" applyBorder="1" applyAlignment="1">
      <alignment horizontal="left" vertical="center" indent="1"/>
    </xf>
    <xf numFmtId="0" fontId="5" fillId="0" borderId="45" xfId="16" applyFont="1" applyBorder="1" applyAlignment="1">
      <alignment horizontal="left" vertical="center" indent="1"/>
    </xf>
    <xf numFmtId="0" fontId="5" fillId="0" borderId="70" xfId="10" applyFont="1" applyBorder="1" applyAlignment="1">
      <alignment horizontal="left" vertical="center" indent="1"/>
    </xf>
    <xf numFmtId="0" fontId="26" fillId="0" borderId="71" xfId="0" applyFont="1" applyBorder="1" applyAlignment="1">
      <alignment horizontal="left" vertical="center" indent="1"/>
    </xf>
    <xf numFmtId="0" fontId="5" fillId="0" borderId="45" xfId="10" applyFont="1" applyBorder="1" applyAlignment="1">
      <alignment horizontal="left" vertical="center" indent="2"/>
    </xf>
    <xf numFmtId="0" fontId="26" fillId="0" borderId="46" xfId="0" applyFont="1" applyBorder="1" applyAlignment="1">
      <alignment horizontal="left" vertical="center" indent="2"/>
    </xf>
    <xf numFmtId="0" fontId="5" fillId="0" borderId="19" xfId="10" applyFont="1" applyBorder="1" applyAlignment="1">
      <alignment horizontal="left" vertical="center" indent="1"/>
    </xf>
    <xf numFmtId="0" fontId="26" fillId="0" borderId="20" xfId="0" applyFont="1" applyBorder="1" applyAlignment="1">
      <alignment horizontal="left" vertical="center" indent="1"/>
    </xf>
    <xf numFmtId="0" fontId="26" fillId="0" borderId="72" xfId="0" applyFont="1" applyBorder="1" applyAlignment="1">
      <alignment horizontal="left" vertical="center" indent="1"/>
    </xf>
    <xf numFmtId="0" fontId="5" fillId="0" borderId="14" xfId="10" applyFont="1" applyBorder="1" applyAlignment="1">
      <alignment horizontal="left" vertical="center" indent="1"/>
    </xf>
    <xf numFmtId="0" fontId="26" fillId="0" borderId="11" xfId="0" applyFont="1" applyBorder="1" applyAlignment="1">
      <alignment horizontal="left" vertical="center" indent="1"/>
    </xf>
    <xf numFmtId="0" fontId="26" fillId="0" borderId="73" xfId="0" applyFont="1" applyBorder="1" applyAlignment="1">
      <alignment horizontal="left" vertical="center" indent="1"/>
    </xf>
    <xf numFmtId="0" fontId="5" fillId="0" borderId="70" xfId="10" applyFont="1" applyBorder="1" applyAlignment="1">
      <alignment horizontal="left" vertical="center" wrapText="1" indent="1"/>
    </xf>
    <xf numFmtId="0" fontId="5" fillId="0" borderId="71" xfId="10" applyFont="1" applyBorder="1" applyAlignment="1">
      <alignment horizontal="left" vertical="center" wrapText="1" indent="1"/>
    </xf>
    <xf numFmtId="0" fontId="5" fillId="0" borderId="45" xfId="10" applyFont="1" applyBorder="1" applyAlignment="1">
      <alignment horizontal="left" vertical="center" wrapText="1" indent="1"/>
    </xf>
    <xf numFmtId="0" fontId="5" fillId="0" borderId="46" xfId="10" applyFont="1" applyBorder="1" applyAlignment="1">
      <alignment horizontal="left" vertical="center" wrapText="1" indent="1"/>
    </xf>
    <xf numFmtId="0" fontId="5" fillId="0" borderId="70" xfId="0" applyFont="1" applyBorder="1" applyAlignment="1">
      <alignment horizontal="left" vertical="center" wrapText="1" indent="1"/>
    </xf>
    <xf numFmtId="0" fontId="5" fillId="0" borderId="71" xfId="0" applyFont="1" applyBorder="1" applyAlignment="1">
      <alignment horizontal="left" vertical="center" wrapText="1" indent="1"/>
    </xf>
    <xf numFmtId="0" fontId="5" fillId="0" borderId="70" xfId="18" applyFont="1" applyBorder="1" applyAlignment="1">
      <alignment horizontal="left" vertical="center" wrapText="1" indent="1"/>
    </xf>
    <xf numFmtId="0" fontId="5" fillId="0" borderId="71" xfId="18" applyFont="1" applyBorder="1" applyAlignment="1">
      <alignment horizontal="left" vertical="center" wrapText="1" indent="1"/>
    </xf>
    <xf numFmtId="0" fontId="1" fillId="0" borderId="32" xfId="12" applyBorder="1" applyAlignment="1">
      <alignment horizontal="center" vertical="center"/>
    </xf>
    <xf numFmtId="0" fontId="1" fillId="0" borderId="36" xfId="12" applyBorder="1" applyAlignment="1">
      <alignment horizontal="center" vertical="center"/>
    </xf>
    <xf numFmtId="0" fontId="1" fillId="0" borderId="25" xfId="12" applyBorder="1" applyAlignment="1">
      <alignment horizontal="center" vertical="center"/>
    </xf>
    <xf numFmtId="0" fontId="20" fillId="0" borderId="26" xfId="12" applyFont="1" applyBorder="1" applyAlignment="1">
      <alignment horizontal="center" vertical="center"/>
    </xf>
    <xf numFmtId="0" fontId="20" fillId="0" borderId="27" xfId="12" applyFont="1" applyBorder="1" applyAlignment="1">
      <alignment horizontal="center" vertical="center"/>
    </xf>
    <xf numFmtId="0" fontId="20" fillId="0" borderId="57" xfId="12" applyFont="1" applyBorder="1" applyAlignment="1">
      <alignment horizontal="center" vertical="center"/>
    </xf>
    <xf numFmtId="0" fontId="20" fillId="0" borderId="24" xfId="12" applyFont="1" applyBorder="1"/>
    <xf numFmtId="0" fontId="20" fillId="0" borderId="7" xfId="12" applyFont="1" applyBorder="1"/>
    <xf numFmtId="0" fontId="20" fillId="0" borderId="24" xfId="12" applyFont="1" applyBorder="1" applyAlignment="1">
      <alignment wrapText="1"/>
    </xf>
    <xf numFmtId="0" fontId="20" fillId="0" borderId="7" xfId="12" applyFont="1" applyBorder="1" applyAlignment="1">
      <alignment wrapText="1"/>
    </xf>
    <xf numFmtId="0" fontId="20" fillId="0" borderId="43" xfId="12" applyFont="1" applyBorder="1" applyAlignment="1">
      <alignment horizontal="center" vertical="center"/>
    </xf>
    <xf numFmtId="0" fontId="20" fillId="0" borderId="37" xfId="12" applyFont="1" applyBorder="1" applyAlignment="1">
      <alignment horizontal="center" vertical="center"/>
    </xf>
    <xf numFmtId="0" fontId="20" fillId="0" borderId="8" xfId="12" applyFont="1" applyBorder="1" applyAlignment="1">
      <alignment horizontal="center" vertical="center"/>
    </xf>
    <xf numFmtId="0" fontId="20" fillId="0" borderId="81" xfId="12" applyFont="1" applyBorder="1" applyAlignment="1">
      <alignment vertical="center"/>
    </xf>
    <xf numFmtId="0" fontId="20" fillId="0" borderId="67" xfId="12" applyFont="1" applyBorder="1" applyAlignment="1">
      <alignment vertical="center"/>
    </xf>
    <xf numFmtId="0" fontId="0" fillId="0" borderId="34" xfId="0" applyBorder="1">
      <alignment vertical="center"/>
    </xf>
    <xf numFmtId="0" fontId="0" fillId="0" borderId="31" xfId="0" applyBorder="1">
      <alignment vertical="center"/>
    </xf>
    <xf numFmtId="0" fontId="74" fillId="6" borderId="56" xfId="12" applyFont="1" applyFill="1" applyBorder="1" applyAlignment="1" applyProtection="1">
      <alignment horizontal="right" vertical="center" shrinkToFit="1"/>
      <protection locked="0"/>
    </xf>
    <xf numFmtId="0" fontId="93" fillId="0" borderId="33" xfId="0" applyFont="1" applyBorder="1" applyAlignment="1">
      <alignment horizontal="right" vertical="center" shrinkToFit="1"/>
    </xf>
    <xf numFmtId="0" fontId="17" fillId="0" borderId="67" xfId="12" applyFont="1" applyBorder="1" applyAlignment="1">
      <alignment horizontal="right" vertical="center"/>
    </xf>
    <xf numFmtId="0" fontId="0" fillId="0" borderId="31" xfId="0" applyBorder="1" applyAlignment="1">
      <alignment horizontal="right" vertical="center"/>
    </xf>
    <xf numFmtId="0" fontId="20" fillId="0" borderId="78" xfId="12" applyFont="1" applyBorder="1" applyAlignment="1">
      <alignment horizontal="center" vertical="center" textRotation="255"/>
    </xf>
    <xf numFmtId="0" fontId="20" fillId="0" borderId="79" xfId="12" applyFont="1" applyBorder="1" applyAlignment="1">
      <alignment horizontal="center" vertical="center" textRotation="255"/>
    </xf>
    <xf numFmtId="0" fontId="0" fillId="0" borderId="80" xfId="0" applyBorder="1" applyAlignment="1">
      <alignment horizontal="center" vertical="center" textRotation="255"/>
    </xf>
    <xf numFmtId="0" fontId="20" fillId="0" borderId="24" xfId="12" applyFont="1" applyBorder="1" applyAlignment="1">
      <alignment vertical="center"/>
    </xf>
    <xf numFmtId="0" fontId="20" fillId="0" borderId="7" xfId="12" applyFont="1" applyBorder="1" applyAlignment="1">
      <alignment vertical="center"/>
    </xf>
    <xf numFmtId="0" fontId="74" fillId="6" borderId="23" xfId="12" applyFont="1" applyFill="1" applyBorder="1" applyAlignment="1" applyProtection="1">
      <alignment vertical="center" shrinkToFit="1"/>
      <protection locked="0"/>
    </xf>
    <xf numFmtId="0" fontId="93" fillId="0" borderId="33" xfId="0" applyFont="1" applyBorder="1" applyAlignment="1">
      <alignment vertical="center" shrinkToFit="1"/>
    </xf>
    <xf numFmtId="0" fontId="17" fillId="0" borderId="7" xfId="12" applyFont="1" applyBorder="1" applyAlignment="1">
      <alignment horizontal="right" vertical="center"/>
    </xf>
    <xf numFmtId="0" fontId="0" fillId="0" borderId="56" xfId="12" applyFont="1" applyBorder="1" applyAlignment="1">
      <alignment horizontal="center" vertical="center" textRotation="255"/>
    </xf>
    <xf numFmtId="0" fontId="1" fillId="0" borderId="67" xfId="12" applyBorder="1" applyAlignment="1">
      <alignment horizontal="center" vertical="center" textRotation="255"/>
    </xf>
    <xf numFmtId="0" fontId="0" fillId="0" borderId="54" xfId="12" applyFont="1" applyBorder="1" applyAlignment="1">
      <alignment horizontal="center" vertical="center" textRotation="255"/>
    </xf>
    <xf numFmtId="0" fontId="1" fillId="0" borderId="9" xfId="12" applyBorder="1" applyAlignment="1">
      <alignment horizontal="center" vertical="center" textRotation="255"/>
    </xf>
    <xf numFmtId="0" fontId="1" fillId="0" borderId="54" xfId="12" applyBorder="1" applyAlignment="1">
      <alignment horizontal="center" vertical="center" textRotation="255"/>
    </xf>
    <xf numFmtId="0" fontId="1" fillId="0" borderId="57" xfId="12" applyBorder="1" applyAlignment="1">
      <alignment horizontal="center" vertical="center" textRotation="255"/>
    </xf>
    <xf numFmtId="0" fontId="1" fillId="0" borderId="27" xfId="12" applyBorder="1" applyAlignment="1">
      <alignment horizontal="center" vertical="center" textRotation="255"/>
    </xf>
    <xf numFmtId="0" fontId="1" fillId="0" borderId="79" xfId="12" applyBorder="1" applyAlignment="1">
      <alignment horizontal="center" vertical="center" textRotation="255"/>
    </xf>
    <xf numFmtId="0" fontId="1" fillId="0" borderId="83" xfId="12" applyBorder="1" applyAlignment="1">
      <alignment horizontal="center" vertical="center" textRotation="255"/>
    </xf>
    <xf numFmtId="0" fontId="21" fillId="0" borderId="12" xfId="12" applyFont="1" applyBorder="1" applyAlignment="1">
      <alignment vertical="center"/>
    </xf>
    <xf numFmtId="0" fontId="21" fillId="0" borderId="5" xfId="12" applyFont="1" applyBorder="1" applyAlignment="1">
      <alignment vertical="center"/>
    </xf>
    <xf numFmtId="0" fontId="74" fillId="6" borderId="23" xfId="12" applyFont="1" applyFill="1" applyBorder="1" applyAlignment="1" applyProtection="1">
      <alignment horizontal="right" vertical="center" shrinkToFit="1"/>
      <protection locked="0"/>
    </xf>
    <xf numFmtId="186" fontId="74" fillId="6" borderId="23" xfId="1" applyNumberFormat="1" applyFont="1" applyFill="1" applyBorder="1" applyAlignment="1" applyProtection="1">
      <alignment vertical="center" shrinkToFit="1"/>
      <protection locked="0"/>
    </xf>
    <xf numFmtId="186" fontId="74" fillId="6" borderId="24" xfId="1" applyNumberFormat="1" applyFont="1" applyFill="1" applyBorder="1" applyAlignment="1" applyProtection="1">
      <alignment vertical="center" shrinkToFit="1"/>
      <protection locked="0"/>
    </xf>
    <xf numFmtId="0" fontId="74" fillId="0" borderId="33" xfId="0" applyFont="1" applyBorder="1" applyAlignment="1">
      <alignment vertical="center" shrinkToFit="1"/>
    </xf>
    <xf numFmtId="0" fontId="74" fillId="0" borderId="34" xfId="0" applyFont="1" applyBorder="1" applyAlignment="1">
      <alignment vertical="center" shrinkToFit="1"/>
    </xf>
    <xf numFmtId="0" fontId="17" fillId="0" borderId="7" xfId="12" applyFont="1" applyBorder="1" applyAlignment="1">
      <alignment horizontal="center" vertical="center"/>
    </xf>
    <xf numFmtId="0" fontId="0" fillId="0" borderId="31" xfId="0" applyBorder="1" applyAlignment="1">
      <alignment horizontal="center" vertical="center"/>
    </xf>
    <xf numFmtId="0" fontId="17" fillId="0" borderId="7" xfId="12" applyFont="1" applyBorder="1" applyAlignment="1" applyProtection="1">
      <alignment horizontal="center" vertical="center"/>
      <protection locked="0"/>
    </xf>
    <xf numFmtId="187" fontId="74" fillId="0" borderId="23" xfId="1" applyNumberFormat="1" applyFont="1" applyFill="1" applyBorder="1" applyAlignment="1" applyProtection="1">
      <alignment vertical="center"/>
    </xf>
    <xf numFmtId="187" fontId="74" fillId="0" borderId="24" xfId="1" applyNumberFormat="1" applyFont="1" applyFill="1" applyBorder="1" applyAlignment="1" applyProtection="1">
      <alignment vertical="center"/>
    </xf>
    <xf numFmtId="0" fontId="74" fillId="0" borderId="33" xfId="0" applyFont="1" applyBorder="1">
      <alignment vertical="center"/>
    </xf>
    <xf numFmtId="0" fontId="74" fillId="0" borderId="34" xfId="0" applyFont="1" applyBorder="1">
      <alignment vertical="center"/>
    </xf>
    <xf numFmtId="0" fontId="0" fillId="0" borderId="36" xfId="0" applyBorder="1">
      <alignment vertical="center"/>
    </xf>
    <xf numFmtId="0" fontId="0" fillId="0" borderId="25" xfId="0" applyBorder="1">
      <alignment vertical="center"/>
    </xf>
    <xf numFmtId="0" fontId="93" fillId="0" borderId="32" xfId="0" applyFont="1" applyBorder="1" applyAlignment="1">
      <alignment vertical="center" shrinkToFit="1"/>
    </xf>
    <xf numFmtId="0" fontId="0" fillId="0" borderId="25" xfId="0" applyBorder="1" applyAlignment="1">
      <alignment horizontal="right" vertical="center"/>
    </xf>
    <xf numFmtId="0" fontId="74" fillId="0" borderId="32" xfId="0" applyFont="1" applyBorder="1">
      <alignment vertical="center"/>
    </xf>
    <xf numFmtId="0" fontId="74" fillId="0" borderId="36" xfId="0" applyFont="1" applyBorder="1">
      <alignment vertical="center"/>
    </xf>
    <xf numFmtId="0" fontId="17" fillId="0" borderId="33" xfId="6" quotePrefix="1" applyFont="1" applyBorder="1" applyAlignment="1">
      <alignment horizontal="center" vertical="top" wrapText="1"/>
    </xf>
    <xf numFmtId="0" fontId="1" fillId="0" borderId="31" xfId="0" applyFont="1" applyBorder="1" applyAlignment="1">
      <alignment horizontal="center" vertical="top" wrapText="1"/>
    </xf>
    <xf numFmtId="188" fontId="74" fillId="0" borderId="56" xfId="1" applyNumberFormat="1" applyFont="1" applyFill="1" applyBorder="1" applyAlignment="1" applyProtection="1">
      <alignment vertical="center" shrinkToFit="1"/>
      <protection locked="0"/>
    </xf>
    <xf numFmtId="188" fontId="74" fillId="0" borderId="81" xfId="1" applyNumberFormat="1" applyFont="1" applyFill="1" applyBorder="1" applyAlignment="1" applyProtection="1">
      <alignment vertical="center" shrinkToFit="1"/>
      <protection locked="0"/>
    </xf>
    <xf numFmtId="0" fontId="17" fillId="0" borderId="67" xfId="12" applyFont="1" applyBorder="1" applyAlignment="1">
      <alignment horizontal="center" vertical="center"/>
    </xf>
    <xf numFmtId="187" fontId="74" fillId="0" borderId="56" xfId="1" applyNumberFormat="1" applyFont="1" applyFill="1" applyBorder="1" applyAlignment="1" applyProtection="1">
      <alignment vertical="center"/>
    </xf>
    <xf numFmtId="187" fontId="74" fillId="0" borderId="81" xfId="1" applyNumberFormat="1" applyFont="1" applyFill="1" applyBorder="1" applyAlignment="1" applyProtection="1">
      <alignment vertical="center"/>
    </xf>
    <xf numFmtId="186" fontId="74" fillId="6" borderId="56" xfId="1" applyNumberFormat="1" applyFont="1" applyFill="1" applyBorder="1" applyAlignment="1" applyProtection="1">
      <alignment vertical="center" shrinkToFit="1"/>
      <protection locked="0"/>
    </xf>
    <xf numFmtId="186" fontId="74" fillId="6" borderId="81" xfId="1" applyNumberFormat="1" applyFont="1" applyFill="1" applyBorder="1" applyAlignment="1" applyProtection="1">
      <alignment vertical="center" shrinkToFit="1"/>
      <protection locked="0"/>
    </xf>
    <xf numFmtId="0" fontId="17" fillId="0" borderId="67" xfId="12" applyFont="1" applyBorder="1" applyAlignment="1" applyProtection="1">
      <alignment horizontal="center" vertical="center"/>
      <protection locked="0"/>
    </xf>
    <xf numFmtId="0" fontId="17" fillId="0" borderId="24" xfId="12" applyFont="1" applyBorder="1" applyAlignment="1">
      <alignment horizontal="center" vertical="center" wrapText="1"/>
    </xf>
    <xf numFmtId="0" fontId="17" fillId="0" borderId="7" xfId="12" applyFont="1"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20" fillId="0" borderId="82" xfId="12" applyFont="1" applyBorder="1" applyAlignment="1">
      <alignment horizontal="center" vertical="center" textRotation="255"/>
    </xf>
    <xf numFmtId="0" fontId="20" fillId="0" borderId="80" xfId="12" applyFont="1" applyBorder="1" applyAlignment="1">
      <alignment horizontal="center" vertical="center" textRotation="255"/>
    </xf>
    <xf numFmtId="188" fontId="74" fillId="0" borderId="23" xfId="1" applyNumberFormat="1" applyFont="1" applyFill="1" applyBorder="1" applyAlignment="1" applyProtection="1">
      <alignment vertical="center" shrinkToFit="1"/>
      <protection locked="0"/>
    </xf>
    <xf numFmtId="188" fontId="74" fillId="0" borderId="24" xfId="1" applyNumberFormat="1" applyFont="1" applyFill="1" applyBorder="1" applyAlignment="1" applyProtection="1">
      <alignment vertical="center" shrinkToFit="1"/>
      <protection locked="0"/>
    </xf>
    <xf numFmtId="0" fontId="74" fillId="0" borderId="32" xfId="0" applyFont="1" applyBorder="1" applyAlignment="1">
      <alignment vertical="center" shrinkToFit="1"/>
    </xf>
    <xf numFmtId="0" fontId="74" fillId="0" borderId="36" xfId="0" applyFont="1" applyBorder="1" applyAlignment="1">
      <alignment vertical="center" shrinkToFit="1"/>
    </xf>
    <xf numFmtId="0" fontId="17" fillId="0" borderId="24" xfId="12" applyFont="1"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top" wrapText="1"/>
    </xf>
    <xf numFmtId="0" fontId="0" fillId="0" borderId="25" xfId="0" applyBorder="1" applyAlignment="1">
      <alignment horizontal="center" vertical="center"/>
    </xf>
    <xf numFmtId="0" fontId="17" fillId="0" borderId="33" xfId="0" quotePrefix="1" applyFont="1" applyBorder="1" applyAlignment="1">
      <alignment horizontal="center" vertical="top" wrapText="1"/>
    </xf>
    <xf numFmtId="0" fontId="20" fillId="0" borderId="58" xfId="12" applyFont="1" applyBorder="1" applyAlignment="1">
      <alignment horizontal="center" vertical="center" wrapText="1"/>
    </xf>
    <xf numFmtId="0" fontId="20" fillId="0" borderId="74" xfId="12" applyFont="1" applyBorder="1" applyAlignment="1">
      <alignment horizontal="center" vertical="center" wrapText="1"/>
    </xf>
    <xf numFmtId="0" fontId="20" fillId="0" borderId="1" xfId="12" applyFont="1" applyBorder="1" applyAlignment="1">
      <alignment horizontal="center" vertical="center" wrapText="1"/>
    </xf>
    <xf numFmtId="0" fontId="20" fillId="0" borderId="58" xfId="12" applyFont="1" applyBorder="1" applyAlignment="1">
      <alignment horizontal="center" vertical="center"/>
    </xf>
    <xf numFmtId="0" fontId="20" fillId="0" borderId="74" xfId="12" applyFont="1" applyBorder="1" applyAlignment="1">
      <alignment horizontal="center" vertical="center"/>
    </xf>
    <xf numFmtId="0" fontId="20" fillId="0" borderId="1" xfId="12" applyFont="1" applyBorder="1" applyAlignment="1">
      <alignment horizontal="center" vertical="center"/>
    </xf>
    <xf numFmtId="187" fontId="74" fillId="0" borderId="23" xfId="1" applyNumberFormat="1" applyFont="1" applyFill="1" applyBorder="1" applyAlignment="1" applyProtection="1">
      <alignment vertical="center"/>
      <protection locked="0"/>
    </xf>
    <xf numFmtId="187" fontId="74" fillId="0" borderId="24" xfId="1" applyNumberFormat="1" applyFont="1" applyFill="1" applyBorder="1" applyAlignment="1" applyProtection="1">
      <alignment vertical="center"/>
      <protection locked="0"/>
    </xf>
    <xf numFmtId="0" fontId="1" fillId="0" borderId="0" xfId="6" applyAlignment="1" applyProtection="1">
      <alignment horizontal="right"/>
      <protection locked="0"/>
    </xf>
    <xf numFmtId="181" fontId="93" fillId="6" borderId="0" xfId="12" applyNumberFormat="1" applyFont="1" applyFill="1" applyAlignment="1">
      <alignment horizontal="center" shrinkToFit="1"/>
    </xf>
    <xf numFmtId="0" fontId="1" fillId="0" borderId="0" xfId="12" applyAlignment="1">
      <alignment horizontal="center"/>
    </xf>
    <xf numFmtId="0" fontId="17" fillId="0" borderId="58" xfId="12" applyFont="1" applyBorder="1" applyAlignment="1">
      <alignment horizontal="center" vertical="center" wrapText="1"/>
    </xf>
    <xf numFmtId="0" fontId="17" fillId="0" borderId="1" xfId="12" applyFont="1" applyBorder="1" applyAlignment="1">
      <alignment horizontal="center" vertical="center" wrapText="1"/>
    </xf>
    <xf numFmtId="0" fontId="93" fillId="6" borderId="0" xfId="12" applyFont="1" applyFill="1" applyAlignment="1">
      <alignment horizontal="center" shrinkToFit="1"/>
    </xf>
    <xf numFmtId="0" fontId="16" fillId="0" borderId="58" xfId="12" applyFont="1" applyBorder="1" applyAlignment="1">
      <alignment horizontal="center" vertical="center" wrapText="1"/>
    </xf>
    <xf numFmtId="0" fontId="16" fillId="0" borderId="1" xfId="12" applyFont="1" applyBorder="1" applyAlignment="1">
      <alignment horizontal="center" vertical="center" wrapText="1"/>
    </xf>
    <xf numFmtId="0" fontId="1" fillId="0" borderId="58" xfId="12" applyBorder="1" applyAlignment="1">
      <alignment horizontal="center" vertical="center"/>
    </xf>
    <xf numFmtId="0" fontId="1" fillId="0" borderId="74" xfId="12" applyBorder="1" applyAlignment="1">
      <alignment horizontal="center" vertical="center"/>
    </xf>
    <xf numFmtId="0" fontId="1" fillId="0" borderId="1" xfId="12" applyBorder="1" applyAlignment="1">
      <alignment horizontal="center" vertical="center"/>
    </xf>
    <xf numFmtId="0" fontId="20" fillId="0" borderId="55" xfId="12" applyFont="1" applyBorder="1" applyAlignment="1">
      <alignment horizontal="center" vertical="center"/>
    </xf>
    <xf numFmtId="0" fontId="20" fillId="0" borderId="65" xfId="12" applyFont="1" applyBorder="1" applyAlignment="1">
      <alignment horizontal="center" vertical="center"/>
    </xf>
    <xf numFmtId="0" fontId="20" fillId="0" borderId="66" xfId="12" applyFont="1"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183" fontId="74" fillId="0" borderId="55" xfId="12" applyNumberFormat="1" applyFont="1" applyBorder="1" applyAlignment="1">
      <alignment vertical="center" shrinkToFit="1"/>
    </xf>
    <xf numFmtId="0" fontId="17" fillId="0" borderId="66" xfId="12" applyFont="1" applyBorder="1" applyAlignment="1">
      <alignment horizontal="right" vertical="center"/>
    </xf>
    <xf numFmtId="186" fontId="74" fillId="0" borderId="55" xfId="1" applyNumberFormat="1" applyFont="1" applyFill="1" applyBorder="1" applyAlignment="1" applyProtection="1">
      <alignment vertical="center" shrinkToFit="1"/>
    </xf>
    <xf numFmtId="186" fontId="74" fillId="0" borderId="65" xfId="1" applyNumberFormat="1" applyFont="1" applyFill="1" applyBorder="1" applyAlignment="1" applyProtection="1">
      <alignment vertical="center" shrinkToFit="1"/>
    </xf>
    <xf numFmtId="0" fontId="1" fillId="0" borderId="43" xfId="12" applyBorder="1" applyAlignment="1">
      <alignment horizontal="center" vertical="center"/>
    </xf>
    <xf numFmtId="0" fontId="1" fillId="0" borderId="37" xfId="12" applyBorder="1" applyAlignment="1">
      <alignment horizontal="center" vertical="center"/>
    </xf>
    <xf numFmtId="0" fontId="1" fillId="0" borderId="8" xfId="12" applyBorder="1" applyAlignment="1">
      <alignment horizontal="center" vertical="center"/>
    </xf>
    <xf numFmtId="0" fontId="1" fillId="0" borderId="57" xfId="12" applyBorder="1" applyAlignment="1">
      <alignment horizontal="center" vertical="center"/>
    </xf>
    <xf numFmtId="0" fontId="1" fillId="0" borderId="27" xfId="12" applyBorder="1" applyAlignment="1">
      <alignment horizontal="center" vertical="center"/>
    </xf>
    <xf numFmtId="188" fontId="74" fillId="0" borderId="57" xfId="1" applyNumberFormat="1" applyFont="1" applyFill="1" applyBorder="1" applyAlignment="1" applyProtection="1">
      <alignment vertical="center" shrinkToFit="1"/>
    </xf>
    <xf numFmtId="188" fontId="74" fillId="0" borderId="26" xfId="1" applyNumberFormat="1" applyFont="1" applyFill="1" applyBorder="1" applyAlignment="1" applyProtection="1">
      <alignment vertical="center" shrinkToFit="1"/>
    </xf>
    <xf numFmtId="0" fontId="1" fillId="0" borderId="75" xfId="12" applyBorder="1" applyAlignment="1">
      <alignment horizontal="center" vertical="center"/>
    </xf>
    <xf numFmtId="0" fontId="1" fillId="0" borderId="76" xfId="12" applyBorder="1" applyAlignment="1">
      <alignment horizontal="center" vertical="center"/>
    </xf>
    <xf numFmtId="0" fontId="1" fillId="0" borderId="77" xfId="12" applyBorder="1" applyAlignment="1">
      <alignment horizontal="center" vertical="center"/>
    </xf>
    <xf numFmtId="188" fontId="74" fillId="0" borderId="75" xfId="1" applyNumberFormat="1" applyFont="1" applyFill="1" applyBorder="1" applyAlignment="1" applyProtection="1">
      <alignment vertical="center" shrinkToFit="1"/>
    </xf>
    <xf numFmtId="188" fontId="74" fillId="0" borderId="76" xfId="1" applyNumberFormat="1" applyFont="1" applyFill="1" applyBorder="1" applyAlignment="1" applyProtection="1">
      <alignment vertical="center" shrinkToFit="1"/>
    </xf>
    <xf numFmtId="49" fontId="1" fillId="6" borderId="55" xfId="12" applyNumberFormat="1" applyFill="1" applyBorder="1" applyAlignment="1">
      <alignment horizontal="center" vertical="center" wrapText="1"/>
    </xf>
    <xf numFmtId="49" fontId="1" fillId="6" borderId="65" xfId="12" applyNumberFormat="1" applyFill="1" applyBorder="1" applyAlignment="1">
      <alignment horizontal="center" vertical="center" wrapText="1"/>
    </xf>
    <xf numFmtId="49" fontId="1" fillId="6" borderId="66" xfId="12" applyNumberFormat="1" applyFill="1" applyBorder="1" applyAlignment="1">
      <alignment horizontal="center" vertical="center" wrapText="1"/>
    </xf>
    <xf numFmtId="49" fontId="1" fillId="6" borderId="54" xfId="12" applyNumberFormat="1" applyFill="1" applyBorder="1" applyAlignment="1">
      <alignment horizontal="center" vertical="center" wrapText="1"/>
    </xf>
    <xf numFmtId="49" fontId="1" fillId="6" borderId="0" xfId="12" applyNumberFormat="1" applyFill="1" applyAlignment="1">
      <alignment horizontal="center" vertical="center" wrapText="1"/>
    </xf>
    <xf numFmtId="49" fontId="1" fillId="6" borderId="9" xfId="12" applyNumberFormat="1" applyFill="1" applyBorder="1" applyAlignment="1">
      <alignment horizontal="center" vertical="center" wrapText="1"/>
    </xf>
    <xf numFmtId="49" fontId="1" fillId="6" borderId="32" xfId="12" applyNumberFormat="1" applyFill="1" applyBorder="1" applyAlignment="1">
      <alignment horizontal="center" vertical="center" wrapText="1"/>
    </xf>
    <xf numFmtId="49" fontId="1" fillId="6" borderId="36" xfId="12" applyNumberFormat="1" applyFill="1" applyBorder="1" applyAlignment="1">
      <alignment horizontal="center" vertical="center" wrapText="1"/>
    </xf>
    <xf numFmtId="49" fontId="1" fillId="6" borderId="25" xfId="12" applyNumberFormat="1" applyFill="1" applyBorder="1" applyAlignment="1">
      <alignment horizontal="center" vertical="center" wrapText="1"/>
    </xf>
    <xf numFmtId="0" fontId="17" fillId="0" borderId="8" xfId="12" applyFont="1" applyBorder="1" applyAlignment="1">
      <alignment horizontal="center" vertical="center"/>
    </xf>
    <xf numFmtId="0" fontId="0" fillId="0" borderId="8" xfId="0" applyBorder="1" applyAlignment="1">
      <alignment horizontal="center" vertical="center"/>
    </xf>
    <xf numFmtId="187" fontId="74" fillId="0" borderId="55" xfId="1" applyNumberFormat="1" applyFont="1" applyFill="1" applyBorder="1" applyAlignment="1" applyProtection="1">
      <alignment vertical="center"/>
    </xf>
    <xf numFmtId="187" fontId="74" fillId="0" borderId="65" xfId="1" applyNumberFormat="1" applyFont="1" applyFill="1" applyBorder="1" applyAlignment="1" applyProtection="1">
      <alignment vertical="center"/>
    </xf>
    <xf numFmtId="0" fontId="17" fillId="0" borderId="37" xfId="12" applyFont="1" applyBorder="1" applyAlignment="1">
      <alignment horizontal="center" vertical="center"/>
    </xf>
    <xf numFmtId="0" fontId="0" fillId="0" borderId="37" xfId="0" applyBorder="1" applyAlignment="1">
      <alignment horizontal="center" vertical="center"/>
    </xf>
    <xf numFmtId="186" fontId="74" fillId="0" borderId="55" xfId="1" applyNumberFormat="1" applyFont="1" applyFill="1" applyBorder="1" applyAlignment="1">
      <alignment vertical="center" shrinkToFit="1"/>
    </xf>
    <xf numFmtId="186" fontId="74" fillId="0" borderId="65" xfId="1" applyNumberFormat="1" applyFont="1" applyFill="1" applyBorder="1" applyAlignment="1">
      <alignment vertical="center" shrinkToFit="1"/>
    </xf>
    <xf numFmtId="0" fontId="17" fillId="0" borderId="32" xfId="6" quotePrefix="1" applyFont="1" applyBorder="1" applyAlignment="1">
      <alignment horizontal="center" vertical="top" wrapText="1"/>
    </xf>
    <xf numFmtId="0" fontId="1" fillId="0" borderId="25" xfId="0" applyFont="1" applyBorder="1" applyAlignment="1">
      <alignment horizontal="center" vertical="top" wrapText="1"/>
    </xf>
    <xf numFmtId="188" fontId="74" fillId="0" borderId="55" xfId="1" applyNumberFormat="1" applyFont="1" applyFill="1" applyBorder="1" applyAlignment="1" applyProtection="1">
      <alignment vertical="center" shrinkToFit="1"/>
    </xf>
    <xf numFmtId="188" fontId="74" fillId="0" borderId="65" xfId="1" applyNumberFormat="1" applyFont="1" applyFill="1" applyBorder="1" applyAlignment="1" applyProtection="1">
      <alignment vertical="center" shrinkToFit="1"/>
    </xf>
    <xf numFmtId="0" fontId="17" fillId="0" borderId="34" xfId="12" applyFont="1" applyBorder="1" applyAlignment="1">
      <alignment horizontal="left" vertical="top" shrinkToFit="1"/>
    </xf>
    <xf numFmtId="0" fontId="17" fillId="0" borderId="34" xfId="0" applyFont="1" applyBorder="1" applyAlignment="1">
      <alignment horizontal="left" vertical="top" shrinkToFit="1"/>
    </xf>
    <xf numFmtId="0" fontId="17" fillId="0" borderId="31" xfId="0" applyFont="1" applyBorder="1" applyAlignment="1">
      <alignment horizontal="left" vertical="top" shrinkToFit="1"/>
    </xf>
    <xf numFmtId="0" fontId="74" fillId="6" borderId="23" xfId="1" applyNumberFormat="1" applyFont="1" applyFill="1" applyBorder="1" applyAlignment="1" applyProtection="1">
      <alignment vertical="center" shrinkToFit="1"/>
      <protection locked="0"/>
    </xf>
    <xf numFmtId="0" fontId="17" fillId="0" borderId="7" xfId="12" applyFont="1" applyBorder="1" applyAlignment="1">
      <alignment vertical="center"/>
    </xf>
    <xf numFmtId="0" fontId="17" fillId="0" borderId="36" xfId="12" applyFont="1" applyBorder="1" applyAlignment="1">
      <alignment horizontal="left" vertical="top" shrinkToFit="1"/>
    </xf>
    <xf numFmtId="0" fontId="17" fillId="0" borderId="36" xfId="0" applyFont="1" applyBorder="1" applyAlignment="1">
      <alignment horizontal="left" vertical="top" shrinkToFit="1"/>
    </xf>
    <xf numFmtId="0" fontId="17" fillId="0" borderId="25" xfId="0" applyFont="1" applyBorder="1" applyAlignment="1">
      <alignment horizontal="left" vertical="top" shrinkToFit="1"/>
    </xf>
    <xf numFmtId="0" fontId="17" fillId="0" borderId="32" xfId="6" quotePrefix="1" applyFont="1" applyBorder="1" applyAlignment="1">
      <alignment horizontal="center" vertical="center" wrapText="1"/>
    </xf>
    <xf numFmtId="0" fontId="1" fillId="0" borderId="25" xfId="0" applyFont="1" applyBorder="1" applyAlignment="1">
      <alignment horizontal="center" vertical="center" wrapText="1"/>
    </xf>
    <xf numFmtId="0" fontId="17" fillId="0" borderId="66" xfId="12" applyFont="1" applyBorder="1" applyAlignment="1">
      <alignment horizontal="center" vertical="center"/>
    </xf>
    <xf numFmtId="0" fontId="21" fillId="0" borderId="20" xfId="12" applyFont="1" applyBorder="1" applyAlignment="1">
      <alignment vertical="center"/>
    </xf>
    <xf numFmtId="0" fontId="21" fillId="0" borderId="4" xfId="12" applyFont="1" applyBorder="1" applyAlignment="1">
      <alignment vertical="center"/>
    </xf>
    <xf numFmtId="186" fontId="74" fillId="6" borderId="55" xfId="1" applyNumberFormat="1" applyFont="1" applyFill="1" applyBorder="1" applyAlignment="1" applyProtection="1">
      <alignment vertical="center" shrinkToFit="1"/>
      <protection locked="0"/>
    </xf>
    <xf numFmtId="186" fontId="74" fillId="6" borderId="65" xfId="1" applyNumberFormat="1" applyFont="1" applyFill="1" applyBorder="1" applyAlignment="1" applyProtection="1">
      <alignment vertical="center" shrinkToFit="1"/>
      <protection locked="0"/>
    </xf>
    <xf numFmtId="183" fontId="74" fillId="0" borderId="55" xfId="1" applyNumberFormat="1" applyFont="1" applyFill="1" applyBorder="1" applyAlignment="1" applyProtection="1">
      <alignment vertical="center" shrinkToFit="1"/>
    </xf>
    <xf numFmtId="0" fontId="17" fillId="0" borderId="8" xfId="12" applyFont="1" applyBorder="1" applyAlignment="1">
      <alignment vertical="center"/>
    </xf>
    <xf numFmtId="0" fontId="0" fillId="0" borderId="8" xfId="0" applyBorder="1">
      <alignment vertical="center"/>
    </xf>
    <xf numFmtId="191" fontId="74" fillId="0" borderId="23" xfId="1" applyNumberFormat="1" applyFont="1" applyFill="1" applyBorder="1" applyAlignment="1" applyProtection="1">
      <alignment vertical="center" shrinkToFit="1"/>
      <protection locked="0"/>
    </xf>
    <xf numFmtId="191" fontId="74" fillId="0" borderId="24" xfId="1" applyNumberFormat="1" applyFont="1" applyFill="1" applyBorder="1" applyAlignment="1" applyProtection="1">
      <alignment vertical="center" shrinkToFit="1"/>
      <protection locked="0"/>
    </xf>
    <xf numFmtId="0" fontId="17" fillId="0" borderId="66" xfId="12" applyFont="1" applyBorder="1" applyAlignment="1" applyProtection="1">
      <alignment horizontal="center" vertical="center"/>
      <protection locked="0"/>
    </xf>
    <xf numFmtId="0" fontId="17" fillId="0" borderId="65" xfId="12" applyFont="1" applyBorder="1" applyAlignment="1">
      <alignment horizontal="center" vertical="center" wrapText="1"/>
    </xf>
    <xf numFmtId="0" fontId="17" fillId="0" borderId="66" xfId="12" applyFont="1" applyBorder="1" applyAlignment="1">
      <alignment horizontal="center" vertical="center" wrapText="1"/>
    </xf>
    <xf numFmtId="188" fontId="74" fillId="0" borderId="55" xfId="1" applyNumberFormat="1" applyFont="1" applyFill="1" applyBorder="1" applyAlignment="1" applyProtection="1">
      <alignment vertical="center" shrinkToFit="1"/>
      <protection locked="0"/>
    </xf>
    <xf numFmtId="188" fontId="74" fillId="0" borderId="65" xfId="1" applyNumberFormat="1" applyFont="1" applyFill="1" applyBorder="1" applyAlignment="1" applyProtection="1">
      <alignment vertical="center" shrinkToFit="1"/>
      <protection locked="0"/>
    </xf>
    <xf numFmtId="0" fontId="17" fillId="0" borderId="65" xfId="12" applyFont="1" applyBorder="1" applyAlignment="1">
      <alignment horizontal="center" vertical="center"/>
    </xf>
    <xf numFmtId="188" fontId="74" fillId="0" borderId="58" xfId="1" applyNumberFormat="1" applyFont="1" applyFill="1" applyBorder="1" applyAlignment="1" applyProtection="1">
      <alignment vertical="center" shrinkToFit="1"/>
    </xf>
    <xf numFmtId="188" fontId="74" fillId="0" borderId="74" xfId="1" applyNumberFormat="1" applyFont="1" applyFill="1" applyBorder="1" applyAlignment="1" applyProtection="1">
      <alignment vertical="center" shrinkToFit="1"/>
    </xf>
    <xf numFmtId="188" fontId="74" fillId="0" borderId="43" xfId="1" applyNumberFormat="1" applyFont="1" applyFill="1" applyBorder="1" applyAlignment="1" applyProtection="1">
      <alignment vertical="center" shrinkToFit="1"/>
    </xf>
    <xf numFmtId="188" fontId="74" fillId="0" borderId="37" xfId="1" applyNumberFormat="1" applyFont="1" applyFill="1" applyBorder="1" applyAlignment="1" applyProtection="1">
      <alignment vertical="center" shrinkToFit="1"/>
    </xf>
    <xf numFmtId="0" fontId="0" fillId="0" borderId="25" xfId="0" applyBorder="1" applyAlignment="1">
      <alignment horizontal="center" vertical="top" wrapText="1"/>
    </xf>
    <xf numFmtId="0" fontId="17" fillId="0" borderId="81" xfId="12" applyFont="1" applyBorder="1" applyAlignment="1">
      <alignment horizontal="center" vertical="center"/>
    </xf>
    <xf numFmtId="0" fontId="20" fillId="0" borderId="65" xfId="12" applyFont="1" applyBorder="1" applyAlignment="1">
      <alignment vertical="center"/>
    </xf>
    <xf numFmtId="0" fontId="20" fillId="0" borderId="66" xfId="12" applyFont="1" applyBorder="1" applyAlignment="1">
      <alignment vertical="center"/>
    </xf>
    <xf numFmtId="0" fontId="74" fillId="6" borderId="55" xfId="12" applyFont="1" applyFill="1" applyBorder="1" applyAlignment="1" applyProtection="1">
      <alignment vertical="center" shrinkToFit="1"/>
      <protection locked="0"/>
    </xf>
    <xf numFmtId="0" fontId="17" fillId="3" borderId="43" xfId="0" applyFont="1" applyFill="1" applyBorder="1" applyAlignment="1">
      <alignment horizontal="center" vertical="center"/>
    </xf>
    <xf numFmtId="0" fontId="17" fillId="0" borderId="37" xfId="0" applyFont="1" applyBorder="1" applyAlignment="1">
      <alignment horizontal="center" vertical="center"/>
    </xf>
    <xf numFmtId="0" fontId="17" fillId="0" borderId="8" xfId="0" applyFont="1" applyBorder="1" applyAlignment="1">
      <alignment horizontal="center" vertical="center"/>
    </xf>
    <xf numFmtId="192" fontId="93" fillId="0" borderId="43" xfId="1" applyNumberFormat="1" applyFont="1" applyBorder="1" applyAlignment="1">
      <alignment horizontal="right" vertical="center" shrinkToFit="1"/>
    </xf>
    <xf numFmtId="192" fontId="93" fillId="0" borderId="37" xfId="1" applyNumberFormat="1" applyFont="1" applyBorder="1" applyAlignment="1">
      <alignment horizontal="right" vertical="center" shrinkToFit="1"/>
    </xf>
    <xf numFmtId="180" fontId="93" fillId="6" borderId="43" xfId="1" applyNumberFormat="1" applyFont="1" applyFill="1" applyBorder="1" applyAlignment="1" applyProtection="1">
      <alignment horizontal="right" vertical="center"/>
      <protection locked="0"/>
    </xf>
    <xf numFmtId="180" fontId="93" fillId="0" borderId="37" xfId="0" applyNumberFormat="1" applyFont="1" applyBorder="1" applyAlignment="1">
      <alignment horizontal="right" vertical="center"/>
    </xf>
    <xf numFmtId="177" fontId="16" fillId="0" borderId="37" xfId="0" applyNumberFormat="1" applyFont="1" applyBorder="1" applyAlignment="1">
      <alignment horizontal="center" vertical="center" wrapText="1"/>
    </xf>
    <xf numFmtId="0" fontId="16" fillId="0" borderId="8" xfId="0" applyFont="1" applyBorder="1" applyAlignment="1">
      <alignment horizontal="center" vertical="center"/>
    </xf>
    <xf numFmtId="180" fontId="93" fillId="6" borderId="14" xfId="1" applyNumberFormat="1" applyFont="1" applyFill="1" applyBorder="1" applyAlignment="1" applyProtection="1">
      <alignment vertical="center"/>
      <protection locked="0"/>
    </xf>
    <xf numFmtId="180" fontId="93" fillId="6" borderId="11" xfId="1" applyNumberFormat="1" applyFont="1" applyFill="1" applyBorder="1" applyAlignment="1" applyProtection="1">
      <alignment vertical="center"/>
      <protection locked="0"/>
    </xf>
    <xf numFmtId="180" fontId="93" fillId="6" borderId="10" xfId="1" applyNumberFormat="1" applyFont="1" applyFill="1" applyBorder="1" applyAlignment="1" applyProtection="1">
      <alignment vertical="center"/>
      <protection locked="0"/>
    </xf>
    <xf numFmtId="180" fontId="93" fillId="6" borderId="17" xfId="1" applyNumberFormat="1" applyFont="1" applyFill="1" applyBorder="1" applyAlignment="1" applyProtection="1">
      <alignment vertical="center"/>
      <protection locked="0"/>
    </xf>
    <xf numFmtId="178" fontId="17" fillId="0" borderId="11" xfId="12" applyNumberFormat="1" applyFont="1" applyBorder="1" applyAlignment="1">
      <alignment horizontal="center" vertical="center"/>
    </xf>
    <xf numFmtId="178" fontId="17" fillId="0" borderId="6" xfId="12" applyNumberFormat="1" applyFont="1" applyBorder="1" applyAlignment="1">
      <alignment horizontal="center" vertical="center"/>
    </xf>
    <xf numFmtId="0" fontId="17" fillId="0" borderId="17" xfId="12" applyFont="1" applyBorder="1" applyAlignment="1">
      <alignment horizontal="center" vertical="center"/>
    </xf>
    <xf numFmtId="0" fontId="17" fillId="0" borderId="21" xfId="12" applyFont="1" applyBorder="1" applyAlignment="1">
      <alignment horizontal="center" vertical="center"/>
    </xf>
    <xf numFmtId="193" fontId="93" fillId="0" borderId="14" xfId="1" applyNumberFormat="1" applyFont="1" applyFill="1" applyBorder="1" applyAlignment="1" applyProtection="1">
      <alignment vertical="center" shrinkToFit="1"/>
      <protection locked="0"/>
    </xf>
    <xf numFmtId="193" fontId="93" fillId="0" borderId="11" xfId="1" applyNumberFormat="1" applyFont="1" applyFill="1" applyBorder="1" applyAlignment="1" applyProtection="1">
      <alignment vertical="center" shrinkToFit="1"/>
      <protection locked="0"/>
    </xf>
    <xf numFmtId="193" fontId="93" fillId="0" borderId="10" xfId="1" applyNumberFormat="1" applyFont="1" applyFill="1" applyBorder="1" applyAlignment="1" applyProtection="1">
      <alignment vertical="center" shrinkToFit="1"/>
      <protection locked="0"/>
    </xf>
    <xf numFmtId="193" fontId="93" fillId="0" borderId="17" xfId="1" applyNumberFormat="1" applyFont="1" applyFill="1" applyBorder="1" applyAlignment="1" applyProtection="1">
      <alignment vertical="center" shrinkToFit="1"/>
      <protection locked="0"/>
    </xf>
    <xf numFmtId="0" fontId="17" fillId="0" borderId="11" xfId="12" applyFont="1" applyBorder="1" applyAlignment="1">
      <alignment horizontal="center" vertical="center"/>
    </xf>
    <xf numFmtId="0" fontId="17" fillId="0" borderId="6" xfId="12" applyFont="1" applyBorder="1" applyAlignment="1">
      <alignment horizontal="center" vertical="center"/>
    </xf>
    <xf numFmtId="0" fontId="20" fillId="0" borderId="11" xfId="12" applyFont="1" applyBorder="1" applyAlignment="1">
      <alignment vertical="center"/>
    </xf>
    <xf numFmtId="0" fontId="20" fillId="0" borderId="6" xfId="12" applyFont="1" applyBorder="1" applyAlignment="1">
      <alignment vertical="center"/>
    </xf>
    <xf numFmtId="0" fontId="17" fillId="0" borderId="11" xfId="12" applyFont="1" applyBorder="1" applyAlignment="1">
      <alignment horizontal="center" vertical="center" wrapText="1"/>
    </xf>
    <xf numFmtId="0" fontId="20" fillId="3" borderId="43"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43" xfId="0" applyFont="1" applyFill="1" applyBorder="1" applyAlignment="1">
      <alignment horizontal="center" vertical="center"/>
    </xf>
    <xf numFmtId="178" fontId="17" fillId="0" borderId="17" xfId="12" applyNumberFormat="1" applyFont="1" applyBorder="1" applyAlignment="1">
      <alignment horizontal="center" vertical="center"/>
    </xf>
    <xf numFmtId="178" fontId="17" fillId="0" borderId="21" xfId="12" applyNumberFormat="1" applyFont="1" applyBorder="1" applyAlignment="1">
      <alignment horizontal="center" vertical="center"/>
    </xf>
    <xf numFmtId="0" fontId="17" fillId="0" borderId="20" xfId="12" applyFont="1" applyBorder="1" applyAlignment="1">
      <alignment horizontal="center" vertical="center"/>
    </xf>
    <xf numFmtId="0" fontId="17" fillId="0" borderId="4" xfId="12" applyFont="1" applyBorder="1" applyAlignment="1">
      <alignment horizontal="center" vertical="center"/>
    </xf>
    <xf numFmtId="178" fontId="17" fillId="0" borderId="20" xfId="12" applyNumberFormat="1" applyFont="1" applyBorder="1" applyAlignment="1">
      <alignment horizontal="center" vertical="center" wrapText="1"/>
    </xf>
    <xf numFmtId="178" fontId="17" fillId="0" borderId="4" xfId="12" applyNumberFormat="1" applyFont="1" applyBorder="1" applyAlignment="1">
      <alignment horizontal="center" vertical="center" wrapText="1"/>
    </xf>
    <xf numFmtId="178" fontId="17" fillId="0" borderId="84" xfId="12" applyNumberFormat="1" applyFont="1" applyBorder="1" applyAlignment="1">
      <alignment horizontal="center" vertical="center"/>
    </xf>
    <xf numFmtId="178" fontId="17" fillId="0" borderId="85" xfId="12" applyNumberFormat="1" applyFont="1" applyBorder="1" applyAlignment="1">
      <alignment horizontal="center" vertical="center"/>
    </xf>
    <xf numFmtId="0" fontId="17" fillId="0" borderId="84" xfId="12" applyFont="1" applyBorder="1" applyAlignment="1">
      <alignment horizontal="center" vertical="center"/>
    </xf>
    <xf numFmtId="0" fontId="17" fillId="0" borderId="85" xfId="12" applyFont="1" applyBorder="1" applyAlignment="1">
      <alignment horizontal="center" vertical="center"/>
    </xf>
    <xf numFmtId="178" fontId="17" fillId="0" borderId="11" xfId="12" applyNumberFormat="1" applyFont="1" applyBorder="1" applyAlignment="1">
      <alignment horizontal="center" vertical="center" wrapText="1"/>
    </xf>
    <xf numFmtId="178" fontId="17" fillId="0" borderId="6" xfId="12" applyNumberFormat="1" applyFont="1" applyBorder="1" applyAlignment="1">
      <alignment horizontal="center" vertical="center" wrapText="1"/>
    </xf>
    <xf numFmtId="180" fontId="93" fillId="6" borderId="28" xfId="1" applyNumberFormat="1" applyFont="1" applyFill="1" applyBorder="1" applyAlignment="1" applyProtection="1">
      <alignment vertical="center"/>
      <protection locked="0"/>
    </xf>
    <xf numFmtId="180" fontId="93" fillId="6" borderId="84" xfId="1" applyNumberFormat="1" applyFont="1" applyFill="1" applyBorder="1" applyAlignment="1" applyProtection="1">
      <alignment vertical="center"/>
      <protection locked="0"/>
    </xf>
    <xf numFmtId="180" fontId="93" fillId="6" borderId="22" xfId="1" applyNumberFormat="1" applyFont="1" applyFill="1" applyBorder="1" applyAlignment="1" applyProtection="1">
      <alignment vertical="center"/>
      <protection locked="0"/>
    </xf>
    <xf numFmtId="180" fontId="93" fillId="6" borderId="12" xfId="1" applyNumberFormat="1" applyFont="1" applyFill="1" applyBorder="1" applyAlignment="1" applyProtection="1">
      <alignment vertical="center"/>
      <protection locked="0"/>
    </xf>
    <xf numFmtId="193" fontId="93" fillId="0" borderId="19" xfId="1" applyNumberFormat="1" applyFont="1" applyFill="1" applyBorder="1" applyAlignment="1" applyProtection="1">
      <alignment vertical="center" shrinkToFit="1"/>
      <protection locked="0"/>
    </xf>
    <xf numFmtId="193" fontId="93" fillId="0" borderId="20" xfId="1" applyNumberFormat="1" applyFont="1" applyFill="1" applyBorder="1" applyAlignment="1" applyProtection="1">
      <alignment vertical="center" shrinkToFit="1"/>
      <protection locked="0"/>
    </xf>
    <xf numFmtId="0" fontId="17" fillId="0" borderId="12" xfId="12" applyFont="1" applyBorder="1" applyAlignment="1">
      <alignment horizontal="center" vertical="center"/>
    </xf>
    <xf numFmtId="0" fontId="17" fillId="0" borderId="5" xfId="12" applyFont="1" applyBorder="1" applyAlignment="1">
      <alignment horizontal="center" vertical="center"/>
    </xf>
    <xf numFmtId="193" fontId="93" fillId="0" borderId="28" xfId="1" applyNumberFormat="1" applyFont="1" applyFill="1" applyBorder="1" applyAlignment="1" applyProtection="1">
      <alignment vertical="center" shrinkToFit="1"/>
      <protection locked="0"/>
    </xf>
    <xf numFmtId="193" fontId="93" fillId="0" borderId="84" xfId="1" applyNumberFormat="1" applyFont="1" applyFill="1" applyBorder="1" applyAlignment="1" applyProtection="1">
      <alignment vertical="center" shrinkToFit="1"/>
      <protection locked="0"/>
    </xf>
    <xf numFmtId="189" fontId="93" fillId="0" borderId="10" xfId="1" applyNumberFormat="1" applyFont="1" applyFill="1" applyBorder="1" applyAlignment="1" applyProtection="1">
      <alignment vertical="center" shrinkToFit="1"/>
      <protection locked="0"/>
    </xf>
    <xf numFmtId="189" fontId="93" fillId="0" borderId="17" xfId="1" applyNumberFormat="1" applyFont="1" applyFill="1" applyBorder="1" applyAlignment="1" applyProtection="1">
      <alignment vertical="center" shrinkToFit="1"/>
      <protection locked="0"/>
    </xf>
    <xf numFmtId="189" fontId="93" fillId="0" borderId="14" xfId="1" applyNumberFormat="1" applyFont="1" applyFill="1" applyBorder="1" applyAlignment="1" applyProtection="1">
      <alignment vertical="center" shrinkToFit="1"/>
      <protection locked="0"/>
    </xf>
    <xf numFmtId="189" fontId="93" fillId="0" borderId="11" xfId="1" applyNumberFormat="1" applyFont="1" applyFill="1" applyBorder="1" applyAlignment="1" applyProtection="1">
      <alignment vertical="center" shrinkToFit="1"/>
      <protection locked="0"/>
    </xf>
    <xf numFmtId="178" fontId="17" fillId="0" borderId="12" xfId="12" applyNumberFormat="1" applyFont="1" applyBorder="1" applyAlignment="1">
      <alignment horizontal="center" vertical="center"/>
    </xf>
    <xf numFmtId="178" fontId="17" fillId="0" borderId="5" xfId="12" applyNumberFormat="1" applyFont="1" applyBorder="1" applyAlignment="1">
      <alignment horizontal="center" vertical="center"/>
    </xf>
    <xf numFmtId="180" fontId="93" fillId="6" borderId="19" xfId="1" applyNumberFormat="1" applyFont="1" applyFill="1" applyBorder="1" applyAlignment="1" applyProtection="1">
      <alignment vertical="center"/>
      <protection locked="0"/>
    </xf>
    <xf numFmtId="180" fontId="93" fillId="6" borderId="20" xfId="1" applyNumberFormat="1" applyFont="1" applyFill="1" applyBorder="1" applyAlignment="1" applyProtection="1">
      <alignment vertical="center"/>
      <protection locked="0"/>
    </xf>
    <xf numFmtId="193" fontId="93" fillId="0" borderId="22" xfId="1" applyNumberFormat="1" applyFont="1" applyFill="1" applyBorder="1" applyAlignment="1" applyProtection="1">
      <alignment vertical="center" shrinkToFit="1"/>
      <protection locked="0"/>
    </xf>
    <xf numFmtId="193" fontId="93" fillId="0" borderId="12" xfId="1" applyNumberFormat="1" applyFont="1" applyFill="1" applyBorder="1" applyAlignment="1" applyProtection="1">
      <alignment vertical="center" shrinkToFit="1"/>
      <protection locked="0"/>
    </xf>
    <xf numFmtId="0" fontId="1" fillId="0" borderId="32" xfId="12" applyBorder="1" applyAlignment="1">
      <alignment horizontal="center" vertical="center" textRotation="255"/>
    </xf>
    <xf numFmtId="0" fontId="1" fillId="0" borderId="25" xfId="12" applyBorder="1" applyAlignment="1">
      <alignment horizontal="center" vertical="center" textRotation="255"/>
    </xf>
    <xf numFmtId="0" fontId="20" fillId="0" borderId="12" xfId="12" applyFont="1" applyBorder="1" applyAlignment="1">
      <alignment vertical="center"/>
    </xf>
    <xf numFmtId="0" fontId="20" fillId="0" borderId="5" xfId="12" applyFont="1" applyBorder="1" applyAlignment="1">
      <alignment vertical="center"/>
    </xf>
    <xf numFmtId="0" fontId="20" fillId="0" borderId="11" xfId="12" applyFont="1" applyBorder="1" applyAlignment="1">
      <alignment vertical="center" wrapText="1"/>
    </xf>
    <xf numFmtId="0" fontId="20" fillId="0" borderId="6" xfId="12" applyFont="1" applyBorder="1" applyAlignment="1">
      <alignment vertical="center" wrapText="1"/>
    </xf>
    <xf numFmtId="0" fontId="20" fillId="0" borderId="17" xfId="12" applyFont="1" applyBorder="1" applyAlignment="1">
      <alignment vertical="center"/>
    </xf>
    <xf numFmtId="0" fontId="20" fillId="0" borderId="21" xfId="12" applyFont="1" applyBorder="1" applyAlignment="1">
      <alignment vertical="center"/>
    </xf>
    <xf numFmtId="0" fontId="20" fillId="0" borderId="17" xfId="12" applyFont="1" applyBorder="1" applyAlignment="1">
      <alignment vertical="center" wrapText="1"/>
    </xf>
    <xf numFmtId="0" fontId="20" fillId="0" borderId="21" xfId="12" applyFont="1" applyBorder="1" applyAlignment="1">
      <alignment vertical="center" wrapText="1"/>
    </xf>
    <xf numFmtId="0" fontId="20" fillId="0" borderId="84" xfId="12" applyFont="1" applyBorder="1" applyAlignment="1">
      <alignment vertical="center"/>
    </xf>
    <xf numFmtId="0" fontId="20" fillId="0" borderId="85" xfId="12" applyFont="1" applyBorder="1" applyAlignment="1">
      <alignment vertical="center"/>
    </xf>
    <xf numFmtId="183" fontId="1" fillId="0" borderId="55" xfId="12" applyNumberFormat="1" applyBorder="1" applyAlignment="1">
      <alignment horizontal="center" vertical="center" wrapText="1"/>
    </xf>
    <xf numFmtId="183" fontId="1" fillId="0" borderId="65" xfId="12" applyNumberFormat="1" applyBorder="1" applyAlignment="1">
      <alignment horizontal="center" vertical="center" wrapText="1"/>
    </xf>
    <xf numFmtId="183" fontId="1" fillId="0" borderId="66" xfId="12" applyNumberFormat="1" applyBorder="1" applyAlignment="1">
      <alignment horizontal="center" vertical="center" wrapText="1"/>
    </xf>
    <xf numFmtId="183" fontId="1" fillId="0" borderId="32" xfId="12" applyNumberFormat="1" applyBorder="1" applyAlignment="1">
      <alignment horizontal="center" vertical="center" wrapText="1"/>
    </xf>
    <xf numFmtId="183" fontId="1" fillId="0" borderId="36" xfId="12" applyNumberFormat="1" applyBorder="1" applyAlignment="1">
      <alignment horizontal="center" vertical="center" wrapText="1"/>
    </xf>
    <xf numFmtId="183" fontId="1" fillId="0" borderId="25" xfId="12" applyNumberFormat="1" applyBorder="1" applyAlignment="1">
      <alignment horizontal="center" vertical="center" wrapText="1"/>
    </xf>
    <xf numFmtId="0" fontId="20" fillId="0" borderId="43" xfId="6" applyFont="1" applyBorder="1" applyAlignment="1">
      <alignment horizontal="center" vertical="center" wrapText="1"/>
    </xf>
    <xf numFmtId="0" fontId="20" fillId="0" borderId="37"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43" xfId="12" applyFont="1" applyBorder="1" applyAlignment="1">
      <alignment horizontal="center" vertical="center" wrapText="1"/>
    </xf>
    <xf numFmtId="0" fontId="20" fillId="0" borderId="37" xfId="12" applyFont="1" applyBorder="1" applyAlignment="1">
      <alignment horizontal="center" vertical="center" wrapText="1"/>
    </xf>
    <xf numFmtId="0" fontId="20" fillId="0" borderId="8" xfId="12" applyFont="1" applyBorder="1" applyAlignment="1">
      <alignment horizontal="center" vertical="center" wrapText="1"/>
    </xf>
    <xf numFmtId="0" fontId="20" fillId="0" borderId="5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 fillId="0" borderId="0" xfId="12" applyAlignment="1">
      <alignment horizontal="right"/>
    </xf>
    <xf numFmtId="0" fontId="0" fillId="0" borderId="0" xfId="12" applyFont="1" applyAlignment="1">
      <alignment horizontal="right"/>
    </xf>
    <xf numFmtId="0" fontId="1" fillId="0" borderId="78" xfId="12" applyBorder="1" applyAlignment="1">
      <alignment horizontal="center" vertical="center" textRotation="255"/>
    </xf>
    <xf numFmtId="0" fontId="20" fillId="0" borderId="20" xfId="12" applyFont="1" applyBorder="1" applyAlignment="1">
      <alignment vertical="center" wrapText="1"/>
    </xf>
    <xf numFmtId="0" fontId="20" fillId="0" borderId="4" xfId="12" applyFont="1" applyBorder="1" applyAlignment="1">
      <alignment vertical="center" wrapText="1"/>
    </xf>
    <xf numFmtId="0" fontId="20" fillId="0" borderId="83" xfId="12" applyFont="1" applyBorder="1" applyAlignment="1">
      <alignment horizontal="center" vertical="center" textRotation="255"/>
    </xf>
    <xf numFmtId="183" fontId="38" fillId="0" borderId="55" xfId="7" applyNumberFormat="1" applyFont="1" applyBorder="1" applyAlignment="1">
      <alignment horizontal="center" vertical="center" wrapText="1"/>
    </xf>
    <xf numFmtId="183" fontId="38" fillId="0" borderId="66" xfId="7" applyNumberFormat="1" applyFont="1" applyBorder="1" applyAlignment="1">
      <alignment horizontal="center" vertical="center" wrapText="1"/>
    </xf>
    <xf numFmtId="183" fontId="38" fillId="0" borderId="32" xfId="7" applyNumberFormat="1" applyFont="1" applyBorder="1" applyAlignment="1">
      <alignment horizontal="center" vertical="center" wrapText="1"/>
    </xf>
    <xf numFmtId="183" fontId="38" fillId="0" borderId="25" xfId="7" applyNumberFormat="1" applyFont="1" applyBorder="1" applyAlignment="1">
      <alignment horizontal="center" vertical="center" wrapText="1"/>
    </xf>
    <xf numFmtId="0" fontId="24" fillId="0" borderId="11" xfId="7" applyFont="1" applyBorder="1" applyAlignment="1">
      <alignment horizontal="justify" vertical="center" wrapText="1"/>
    </xf>
    <xf numFmtId="0" fontId="41" fillId="0" borderId="43" xfId="7" applyFont="1" applyBorder="1" applyAlignment="1">
      <alignment horizontal="center" vertical="center"/>
    </xf>
    <xf numFmtId="0" fontId="41" fillId="0" borderId="37" xfId="7" applyFont="1" applyBorder="1" applyAlignment="1">
      <alignment horizontal="center" vertical="center"/>
    </xf>
    <xf numFmtId="0" fontId="41" fillId="0" borderId="8" xfId="7" applyFont="1" applyBorder="1" applyAlignment="1">
      <alignment horizontal="center" vertical="center"/>
    </xf>
    <xf numFmtId="0" fontId="53" fillId="0" borderId="0" xfId="7" applyFont="1" applyAlignment="1">
      <alignment horizontal="left" vertical="center"/>
    </xf>
    <xf numFmtId="0" fontId="24" fillId="0" borderId="20" xfId="7" applyFont="1" applyBorder="1" applyAlignment="1">
      <alignment horizontal="justify" vertical="center" wrapText="1"/>
    </xf>
    <xf numFmtId="0" fontId="20" fillId="0" borderId="59" xfId="12" applyFont="1" applyBorder="1" applyAlignment="1">
      <alignment horizontal="center" vertical="center"/>
    </xf>
    <xf numFmtId="0" fontId="20" fillId="0" borderId="59" xfId="12" applyFont="1" applyBorder="1" applyAlignment="1">
      <alignment horizontal="center" vertical="center" wrapText="1"/>
    </xf>
    <xf numFmtId="0" fontId="20" fillId="0" borderId="2" xfId="12" applyFont="1" applyBorder="1" applyAlignment="1">
      <alignment horizontal="center" vertical="center" wrapText="1"/>
    </xf>
    <xf numFmtId="0" fontId="20" fillId="0" borderId="2" xfId="12" applyFont="1" applyBorder="1" applyAlignment="1">
      <alignment horizontal="center" vertical="center"/>
    </xf>
    <xf numFmtId="0" fontId="21" fillId="0" borderId="19" xfId="12" applyFont="1" applyBorder="1" applyAlignment="1">
      <alignment horizontal="left" vertical="center" wrapText="1" indent="1"/>
    </xf>
    <xf numFmtId="0" fontId="21" fillId="0" borderId="20" xfId="12" applyFont="1" applyBorder="1" applyAlignment="1">
      <alignment horizontal="left" vertical="center" wrapText="1" indent="1"/>
    </xf>
    <xf numFmtId="0" fontId="21" fillId="0" borderId="4" xfId="12" applyFont="1" applyBorder="1" applyAlignment="1">
      <alignment horizontal="left" vertical="center" wrapText="1" indent="1"/>
    </xf>
    <xf numFmtId="0" fontId="17" fillId="0" borderId="3" xfId="12" applyFont="1" applyBorder="1" applyAlignment="1">
      <alignment horizontal="center" vertical="center"/>
    </xf>
    <xf numFmtId="0" fontId="20" fillId="0" borderId="6" xfId="14" applyFont="1" applyBorder="1" applyAlignment="1">
      <alignment horizontal="left" vertical="center"/>
    </xf>
    <xf numFmtId="0" fontId="20" fillId="0" borderId="21" xfId="14" applyFont="1" applyBorder="1" applyAlignment="1">
      <alignment horizontal="left" vertical="center"/>
    </xf>
    <xf numFmtId="183" fontId="38" fillId="0" borderId="82" xfId="12" applyNumberFormat="1" applyFont="1" applyBorder="1" applyAlignment="1">
      <alignment horizontal="center" vertical="center" wrapText="1"/>
    </xf>
    <xf numFmtId="183" fontId="38" fillId="0" borderId="80" xfId="12" applyNumberFormat="1" applyFont="1" applyBorder="1" applyAlignment="1">
      <alignment horizontal="center" vertical="center" wrapText="1"/>
    </xf>
    <xf numFmtId="49" fontId="21" fillId="6" borderId="2" xfId="14" applyNumberFormat="1" applyFont="1" applyFill="1" applyBorder="1" applyAlignment="1" applyProtection="1">
      <alignment vertical="center" wrapText="1"/>
      <protection locked="0"/>
    </xf>
    <xf numFmtId="49" fontId="21" fillId="6" borderId="3" xfId="14" applyNumberFormat="1" applyFont="1" applyFill="1" applyBorder="1" applyAlignment="1" applyProtection="1">
      <alignment vertical="center" wrapText="1"/>
      <protection locked="0"/>
    </xf>
    <xf numFmtId="0" fontId="20" fillId="0" borderId="4" xfId="14" applyFont="1" applyBorder="1" applyAlignment="1">
      <alignment horizontal="center" vertical="center"/>
    </xf>
    <xf numFmtId="0" fontId="20" fillId="0" borderId="6" xfId="14" applyFont="1" applyBorder="1" applyAlignment="1">
      <alignment horizontal="center" vertical="center"/>
    </xf>
    <xf numFmtId="0" fontId="20" fillId="0" borderId="21" xfId="14" applyFont="1" applyBorder="1" applyAlignment="1">
      <alignment horizontal="center" vertical="center"/>
    </xf>
    <xf numFmtId="0" fontId="20" fillId="0" borderId="18" xfId="12" applyFont="1" applyBorder="1" applyAlignment="1">
      <alignment horizontal="center" vertical="center"/>
    </xf>
    <xf numFmtId="185" fontId="93" fillId="6" borderId="19" xfId="14" applyNumberFormat="1" applyFont="1" applyFill="1" applyBorder="1" applyAlignment="1" applyProtection="1">
      <alignment horizontal="right" vertical="center" shrinkToFit="1"/>
      <protection locked="0"/>
    </xf>
    <xf numFmtId="185" fontId="93" fillId="6" borderId="14" xfId="14" applyNumberFormat="1" applyFont="1" applyFill="1" applyBorder="1" applyAlignment="1" applyProtection="1">
      <alignment horizontal="right" vertical="center" shrinkToFit="1"/>
      <protection locked="0"/>
    </xf>
    <xf numFmtId="185" fontId="93" fillId="6" borderId="10" xfId="14" applyNumberFormat="1" applyFont="1" applyFill="1" applyBorder="1" applyAlignment="1" applyProtection="1">
      <alignment horizontal="right" vertical="center" shrinkToFit="1"/>
      <protection locked="0"/>
    </xf>
    <xf numFmtId="176" fontId="93" fillId="0" borderId="23" xfId="14" applyNumberFormat="1" applyFont="1" applyBorder="1" applyAlignment="1">
      <alignment horizontal="right" vertical="center"/>
    </xf>
    <xf numFmtId="176" fontId="93" fillId="0" borderId="32" xfId="14" applyNumberFormat="1" applyFont="1" applyBorder="1" applyAlignment="1">
      <alignment horizontal="right" vertical="center"/>
    </xf>
    <xf numFmtId="185" fontId="93" fillId="6" borderId="23" xfId="14" applyNumberFormat="1" applyFont="1" applyFill="1" applyBorder="1" applyAlignment="1" applyProtection="1">
      <alignment horizontal="right" vertical="center"/>
      <protection locked="0"/>
    </xf>
    <xf numFmtId="185" fontId="93" fillId="6" borderId="32" xfId="14" applyNumberFormat="1" applyFont="1" applyFill="1" applyBorder="1" applyAlignment="1" applyProtection="1">
      <alignment horizontal="right" vertical="center"/>
      <protection locked="0"/>
    </xf>
    <xf numFmtId="176" fontId="94" fillId="0" borderId="23" xfId="14" applyNumberFormat="1" applyFont="1" applyBorder="1" applyAlignment="1" applyProtection="1">
      <alignment horizontal="right" vertical="center"/>
      <protection locked="0"/>
    </xf>
    <xf numFmtId="176" fontId="94" fillId="0" borderId="32" xfId="14" applyNumberFormat="1" applyFont="1" applyBorder="1" applyAlignment="1" applyProtection="1">
      <alignment horizontal="right" vertical="center"/>
      <protection locked="0"/>
    </xf>
    <xf numFmtId="0" fontId="21" fillId="0" borderId="23" xfId="12" applyFont="1" applyBorder="1" applyAlignment="1">
      <alignment horizontal="left" vertical="center"/>
    </xf>
    <xf numFmtId="0" fontId="21" fillId="0" borderId="24" xfId="12" applyFont="1" applyBorder="1" applyAlignment="1">
      <alignment horizontal="left" vertical="center"/>
    </xf>
    <xf numFmtId="0" fontId="21" fillId="0" borderId="7" xfId="12" applyFont="1" applyBorder="1" applyAlignment="1">
      <alignment horizontal="left" vertical="center"/>
    </xf>
    <xf numFmtId="185" fontId="93" fillId="6" borderId="23" xfId="14" applyNumberFormat="1" applyFont="1" applyFill="1" applyBorder="1" applyAlignment="1" applyProtection="1">
      <alignment horizontal="right" vertical="center" shrinkToFit="1"/>
      <protection locked="0"/>
    </xf>
    <xf numFmtId="185" fontId="93" fillId="6" borderId="32" xfId="14" applyNumberFormat="1" applyFont="1" applyFill="1" applyBorder="1" applyAlignment="1" applyProtection="1">
      <alignment horizontal="right" vertical="center" shrinkToFit="1"/>
      <protection locked="0"/>
    </xf>
    <xf numFmtId="0" fontId="17" fillId="0" borderId="3" xfId="12" applyFont="1" applyBorder="1" applyAlignment="1">
      <alignment horizontal="center" vertical="center" wrapText="1"/>
    </xf>
    <xf numFmtId="0" fontId="20" fillId="0" borderId="59" xfId="6" applyFont="1" applyBorder="1" applyAlignment="1">
      <alignment horizontal="center" vertical="center"/>
    </xf>
    <xf numFmtId="0" fontId="1" fillId="0" borderId="88" xfId="6" applyBorder="1" applyAlignment="1">
      <alignment horizontal="center" vertical="center"/>
    </xf>
    <xf numFmtId="0" fontId="1" fillId="0" borderId="89" xfId="6" applyBorder="1" applyAlignment="1">
      <alignment horizontal="center" vertical="center"/>
    </xf>
    <xf numFmtId="0" fontId="1" fillId="0" borderId="90" xfId="6" applyBorder="1" applyAlignment="1">
      <alignment horizontal="center" vertical="center"/>
    </xf>
    <xf numFmtId="0" fontId="1" fillId="0" borderId="91" xfId="6" applyBorder="1" applyAlignment="1">
      <alignment horizontal="center" vertical="center"/>
    </xf>
    <xf numFmtId="0" fontId="1" fillId="0" borderId="92" xfId="6" applyBorder="1" applyAlignment="1">
      <alignment horizontal="center" vertical="center"/>
    </xf>
    <xf numFmtId="0" fontId="1" fillId="0" borderId="93" xfId="6" applyBorder="1" applyAlignment="1">
      <alignment horizontal="center" vertical="center"/>
    </xf>
    <xf numFmtId="0" fontId="1" fillId="0" borderId="94" xfId="6" applyBorder="1" applyAlignment="1">
      <alignment horizontal="center" vertical="center"/>
    </xf>
    <xf numFmtId="0" fontId="1" fillId="0" borderId="95" xfId="6" applyBorder="1" applyAlignment="1">
      <alignment horizontal="center" vertical="center"/>
    </xf>
    <xf numFmtId="0" fontId="1" fillId="0" borderId="96" xfId="6" applyBorder="1" applyAlignment="1">
      <alignment horizontal="center" vertical="center"/>
    </xf>
    <xf numFmtId="0" fontId="20" fillId="0" borderId="97" xfId="6" applyFont="1" applyBorder="1" applyAlignment="1">
      <alignment horizontal="center" vertical="center" textRotation="255"/>
    </xf>
    <xf numFmtId="0" fontId="20" fillId="0" borderId="53" xfId="6" applyFont="1" applyBorder="1" applyAlignment="1">
      <alignment horizontal="center" vertical="center" textRotation="255"/>
    </xf>
    <xf numFmtId="0" fontId="20" fillId="0" borderId="2" xfId="6" applyFont="1" applyBorder="1" applyAlignment="1">
      <alignment horizontal="center" vertical="center" textRotation="255"/>
    </xf>
    <xf numFmtId="0" fontId="20" fillId="0" borderId="3" xfId="6" applyFont="1" applyBorder="1" applyAlignment="1">
      <alignment horizontal="center" vertical="center" textRotation="255"/>
    </xf>
    <xf numFmtId="0" fontId="20" fillId="0" borderId="98" xfId="6" applyFont="1" applyBorder="1" applyAlignment="1">
      <alignment horizontal="center" vertical="center" textRotation="255"/>
    </xf>
    <xf numFmtId="0" fontId="20" fillId="0" borderId="99" xfId="6" applyFont="1" applyBorder="1" applyAlignment="1">
      <alignment horizontal="center" vertical="center" textRotation="255"/>
    </xf>
    <xf numFmtId="0" fontId="20" fillId="0" borderId="50" xfId="6" applyFont="1" applyBorder="1" applyAlignment="1">
      <alignment horizontal="center" vertical="center" textRotation="255"/>
    </xf>
    <xf numFmtId="0" fontId="20" fillId="0" borderId="70" xfId="6" applyFont="1" applyBorder="1" applyAlignment="1">
      <alignment horizontal="center" vertical="center" textRotation="255"/>
    </xf>
    <xf numFmtId="0" fontId="20" fillId="0" borderId="100" xfId="6" applyFont="1" applyBorder="1" applyAlignment="1">
      <alignment horizontal="center" vertical="center" textRotation="255"/>
    </xf>
    <xf numFmtId="0" fontId="20" fillId="0" borderId="101" xfId="6" applyFont="1" applyBorder="1" applyAlignment="1">
      <alignment vertical="center" wrapText="1"/>
    </xf>
    <xf numFmtId="0" fontId="1" fillId="0" borderId="102" xfId="6" applyBorder="1"/>
    <xf numFmtId="0" fontId="20" fillId="0" borderId="103" xfId="6" applyFont="1" applyBorder="1" applyAlignment="1">
      <alignment vertical="center"/>
    </xf>
    <xf numFmtId="0" fontId="20" fillId="0" borderId="69" xfId="6" applyFont="1" applyBorder="1" applyAlignment="1">
      <alignment vertical="center"/>
    </xf>
    <xf numFmtId="0" fontId="20" fillId="0" borderId="2" xfId="6" applyFont="1" applyBorder="1" applyAlignment="1">
      <alignment horizontal="center" vertical="center" wrapText="1"/>
    </xf>
    <xf numFmtId="0" fontId="20" fillId="0" borderId="56" xfId="6" applyFont="1" applyBorder="1" applyAlignment="1">
      <alignment horizontal="center" vertical="center" textRotation="255"/>
    </xf>
    <xf numFmtId="0" fontId="20" fillId="0" borderId="54" xfId="6" applyFont="1" applyBorder="1" applyAlignment="1">
      <alignment horizontal="center" vertical="center" textRotation="255"/>
    </xf>
    <xf numFmtId="0" fontId="20" fillId="0" borderId="33" xfId="6" applyFont="1" applyBorder="1" applyAlignment="1">
      <alignment horizontal="center" vertical="center" textRotation="255"/>
    </xf>
    <xf numFmtId="0" fontId="20" fillId="0" borderId="5" xfId="6" applyFont="1" applyBorder="1" applyAlignment="1">
      <alignment horizontal="center" vertical="center"/>
    </xf>
    <xf numFmtId="0" fontId="20" fillId="0" borderId="31" xfId="6" applyFont="1" applyBorder="1" applyAlignment="1">
      <alignment horizontal="center" vertical="center"/>
    </xf>
    <xf numFmtId="0" fontId="20" fillId="0" borderId="6" xfId="6" applyFont="1" applyBorder="1" applyAlignment="1">
      <alignment horizontal="center" vertical="center"/>
    </xf>
    <xf numFmtId="0" fontId="20" fillId="0" borderId="21" xfId="6" applyFont="1" applyBorder="1" applyAlignment="1">
      <alignment horizontal="center" vertical="center"/>
    </xf>
    <xf numFmtId="185" fontId="93" fillId="6" borderId="56" xfId="6" applyNumberFormat="1" applyFont="1" applyFill="1" applyBorder="1" applyAlignment="1" applyProtection="1">
      <alignment vertical="center" shrinkToFit="1"/>
      <protection locked="0"/>
    </xf>
    <xf numFmtId="185" fontId="93" fillId="6" borderId="54" xfId="6" applyNumberFormat="1" applyFont="1" applyFill="1" applyBorder="1" applyAlignment="1" applyProtection="1">
      <alignment vertical="center" shrinkToFit="1"/>
      <protection locked="0"/>
    </xf>
    <xf numFmtId="185" fontId="93" fillId="6" borderId="57" xfId="6" applyNumberFormat="1" applyFont="1" applyFill="1" applyBorder="1" applyAlignment="1" applyProtection="1">
      <alignment vertical="center" shrinkToFit="1"/>
      <protection locked="0"/>
    </xf>
    <xf numFmtId="0" fontId="20" fillId="0" borderId="67" xfId="6" applyFont="1" applyBorder="1" applyAlignment="1">
      <alignment horizontal="center" vertical="center"/>
    </xf>
    <xf numFmtId="0" fontId="20" fillId="0" borderId="9" xfId="6" applyFont="1" applyBorder="1" applyAlignment="1">
      <alignment horizontal="center" vertical="center"/>
    </xf>
    <xf numFmtId="0" fontId="20" fillId="0" borderId="27" xfId="6" applyFont="1" applyBorder="1" applyAlignment="1">
      <alignment horizontal="center" vertical="center"/>
    </xf>
    <xf numFmtId="183" fontId="1" fillId="0" borderId="55" xfId="6" applyNumberFormat="1" applyBorder="1" applyAlignment="1">
      <alignment horizontal="center" vertical="center" wrapText="1"/>
    </xf>
    <xf numFmtId="183" fontId="0" fillId="0" borderId="65" xfId="0" applyNumberFormat="1" applyBorder="1" applyAlignment="1">
      <alignment horizontal="center" vertical="center" wrapText="1"/>
    </xf>
    <xf numFmtId="183" fontId="0" fillId="0" borderId="66" xfId="0" applyNumberFormat="1" applyBorder="1" applyAlignment="1">
      <alignment horizontal="center" vertical="center" wrapText="1"/>
    </xf>
    <xf numFmtId="183" fontId="0" fillId="0" borderId="32" xfId="0" applyNumberFormat="1" applyBorder="1" applyAlignment="1">
      <alignment horizontal="center" vertical="center" wrapText="1"/>
    </xf>
    <xf numFmtId="183" fontId="0" fillId="0" borderId="36" xfId="0" applyNumberFormat="1" applyBorder="1" applyAlignment="1">
      <alignment horizontal="center" vertical="center" wrapText="1"/>
    </xf>
    <xf numFmtId="183" fontId="0" fillId="0" borderId="25" xfId="0" applyNumberFormat="1" applyBorder="1" applyAlignment="1">
      <alignment horizontal="center" vertical="center" wrapText="1"/>
    </xf>
    <xf numFmtId="0" fontId="20" fillId="0" borderId="33" xfId="6" applyFont="1" applyBorder="1" applyAlignment="1">
      <alignment horizontal="left" vertical="center"/>
    </xf>
    <xf numFmtId="0" fontId="20" fillId="0" borderId="11" xfId="6" applyFont="1" applyBorder="1" applyAlignment="1">
      <alignment horizontal="left" vertical="center"/>
    </xf>
    <xf numFmtId="0" fontId="17" fillId="0" borderId="29" xfId="6" applyFont="1" applyBorder="1" applyAlignment="1">
      <alignment horizontal="center" vertical="center"/>
    </xf>
    <xf numFmtId="0" fontId="20" fillId="0" borderId="23" xfId="6" applyFont="1" applyBorder="1" applyAlignment="1">
      <alignment vertical="center"/>
    </xf>
    <xf numFmtId="0" fontId="20" fillId="0" borderId="86" xfId="6" applyFont="1" applyBorder="1" applyAlignment="1">
      <alignment vertical="center"/>
    </xf>
    <xf numFmtId="0" fontId="20" fillId="0" borderId="33" xfId="6" applyFont="1" applyBorder="1" applyAlignment="1">
      <alignment vertical="center"/>
    </xf>
    <xf numFmtId="0" fontId="20" fillId="0" borderId="87" xfId="6" applyFont="1" applyBorder="1" applyAlignment="1">
      <alignment vertical="center"/>
    </xf>
    <xf numFmtId="0" fontId="17" fillId="0" borderId="29" xfId="6" applyFont="1" applyBorder="1" applyAlignment="1">
      <alignment horizontal="center" vertical="center" wrapText="1"/>
    </xf>
    <xf numFmtId="185" fontId="93" fillId="6" borderId="22" xfId="6" applyNumberFormat="1" applyFont="1" applyFill="1" applyBorder="1" applyAlignment="1" applyProtection="1">
      <alignment vertical="center" shrinkToFit="1"/>
      <protection locked="0"/>
    </xf>
    <xf numFmtId="185" fontId="93" fillId="6" borderId="33" xfId="6" applyNumberFormat="1" applyFont="1" applyFill="1" applyBorder="1" applyAlignment="1" applyProtection="1">
      <alignment vertical="center" shrinkToFit="1"/>
      <protection locked="0"/>
    </xf>
    <xf numFmtId="185" fontId="93" fillId="6" borderId="14" xfId="6" applyNumberFormat="1" applyFont="1" applyFill="1" applyBorder="1" applyAlignment="1" applyProtection="1">
      <alignment vertical="center" shrinkToFit="1"/>
      <protection locked="0"/>
    </xf>
    <xf numFmtId="185" fontId="93" fillId="6" borderId="10" xfId="6" applyNumberFormat="1" applyFont="1" applyFill="1" applyBorder="1" applyAlignment="1" applyProtection="1">
      <alignment vertical="center" shrinkToFit="1"/>
      <protection locked="0"/>
    </xf>
    <xf numFmtId="0" fontId="20" fillId="0" borderId="43" xfId="6" applyFont="1" applyBorder="1" applyAlignment="1">
      <alignment horizontal="center" vertical="center"/>
    </xf>
    <xf numFmtId="0" fontId="20" fillId="0" borderId="37" xfId="6" applyFont="1" applyBorder="1" applyAlignment="1">
      <alignment horizontal="center" vertical="center"/>
    </xf>
    <xf numFmtId="0" fontId="20" fillId="0" borderId="8" xfId="6" applyFont="1" applyBorder="1" applyAlignment="1">
      <alignment horizontal="center" vertical="center"/>
    </xf>
    <xf numFmtId="0" fontId="20" fillId="0" borderId="58" xfId="6" applyFont="1" applyBorder="1" applyAlignment="1">
      <alignment horizontal="center" vertical="center"/>
    </xf>
    <xf numFmtId="0" fontId="20" fillId="0" borderId="74" xfId="6" applyFont="1" applyBorder="1" applyAlignment="1">
      <alignment horizontal="center" vertical="center"/>
    </xf>
    <xf numFmtId="0" fontId="20" fillId="0" borderId="1" xfId="6" applyFont="1" applyBorder="1" applyAlignment="1">
      <alignment horizontal="center" vertical="center"/>
    </xf>
    <xf numFmtId="0" fontId="1" fillId="0" borderId="55"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85" xfId="0" applyFont="1" applyBorder="1" applyAlignment="1">
      <alignment horizontal="center" vertical="center"/>
    </xf>
    <xf numFmtId="0" fontId="20" fillId="0" borderId="78" xfId="0" applyFont="1" applyBorder="1" applyAlignment="1">
      <alignment horizontal="center" vertical="center" textRotation="255"/>
    </xf>
    <xf numFmtId="0" fontId="20" fillId="0" borderId="79" xfId="0" applyFont="1" applyBorder="1" applyAlignment="1">
      <alignment horizontal="center" vertical="center" textRotation="255"/>
    </xf>
    <xf numFmtId="0" fontId="20" fillId="0" borderId="80" xfId="0" applyFont="1" applyBorder="1" applyAlignment="1">
      <alignment horizontal="center" vertical="center" textRotation="255"/>
    </xf>
    <xf numFmtId="0" fontId="20" fillId="0" borderId="98" xfId="0" applyFont="1" applyBorder="1" applyAlignment="1">
      <alignment horizontal="center" vertical="center" textRotation="255"/>
    </xf>
    <xf numFmtId="0" fontId="20" fillId="0" borderId="99" xfId="0" applyFont="1" applyBorder="1" applyAlignment="1">
      <alignment horizontal="center" vertical="center" textRotation="255"/>
    </xf>
    <xf numFmtId="0" fontId="20" fillId="0" borderId="50" xfId="0" applyFont="1" applyBorder="1" applyAlignment="1">
      <alignment horizontal="center" vertical="center" textRotation="255"/>
    </xf>
    <xf numFmtId="0" fontId="20" fillId="0" borderId="70" xfId="0" applyFont="1" applyBorder="1" applyAlignment="1">
      <alignment horizontal="center" vertical="center" textRotation="255"/>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20" fillId="0" borderId="43" xfId="0" applyFont="1" applyBorder="1" applyAlignment="1">
      <alignment horizontal="center" vertical="center"/>
    </xf>
    <xf numFmtId="0" fontId="20" fillId="0" borderId="37" xfId="0" applyFont="1" applyBorder="1" applyAlignment="1">
      <alignment horizontal="center" vertical="center"/>
    </xf>
    <xf numFmtId="0" fontId="20" fillId="0" borderId="8" xfId="0" applyFont="1" applyBorder="1" applyAlignment="1">
      <alignment horizontal="center" vertical="center"/>
    </xf>
    <xf numFmtId="0" fontId="20" fillId="0" borderId="83" xfId="0" applyFont="1" applyBorder="1" applyAlignment="1">
      <alignment horizontal="center" vertical="center" textRotation="255"/>
    </xf>
    <xf numFmtId="0" fontId="20" fillId="0" borderId="56" xfId="0" applyFont="1" applyBorder="1" applyAlignment="1">
      <alignment horizontal="center" vertical="center" textRotation="255"/>
    </xf>
    <xf numFmtId="0" fontId="20" fillId="0" borderId="54"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104" xfId="0" applyFont="1" applyBorder="1" applyAlignment="1">
      <alignment horizontal="left" vertical="center" wrapText="1"/>
    </xf>
    <xf numFmtId="0" fontId="20" fillId="0" borderId="39" xfId="0" applyFont="1" applyBorder="1" applyAlignment="1">
      <alignment horizontal="left" vertical="center" wrapText="1"/>
    </xf>
    <xf numFmtId="0" fontId="20" fillId="0" borderId="16"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20" fillId="0" borderId="58" xfId="0" applyFont="1" applyBorder="1" applyAlignment="1">
      <alignment horizontal="center" vertical="center"/>
    </xf>
    <xf numFmtId="0" fontId="20" fillId="0" borderId="74" xfId="0" applyFont="1" applyBorder="1" applyAlignment="1">
      <alignment horizontal="center" vertical="center"/>
    </xf>
    <xf numFmtId="0" fontId="20" fillId="0" borderId="1" xfId="0" applyFont="1" applyBorder="1" applyAlignment="1">
      <alignment horizontal="center" vertical="center"/>
    </xf>
    <xf numFmtId="0" fontId="0" fillId="0" borderId="28" xfId="0" applyBorder="1" applyAlignment="1">
      <alignment horizontal="center" vertical="center" wrapText="1"/>
    </xf>
    <xf numFmtId="0" fontId="1" fillId="0" borderId="8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183" fontId="1" fillId="0" borderId="55" xfId="0" applyNumberFormat="1" applyFont="1" applyBorder="1" applyAlignment="1">
      <alignment horizontal="center" vertical="center" wrapText="1"/>
    </xf>
    <xf numFmtId="183" fontId="1" fillId="0" borderId="65" xfId="0" applyNumberFormat="1" applyFont="1" applyBorder="1" applyAlignment="1">
      <alignment horizontal="center" vertical="center" wrapText="1"/>
    </xf>
    <xf numFmtId="183" fontId="1" fillId="0" borderId="66" xfId="0" applyNumberFormat="1" applyFont="1" applyBorder="1" applyAlignment="1">
      <alignment horizontal="center" vertical="center" wrapText="1"/>
    </xf>
    <xf numFmtId="183" fontId="1" fillId="0" borderId="32" xfId="0" applyNumberFormat="1" applyFont="1" applyBorder="1" applyAlignment="1">
      <alignment horizontal="center" vertical="center" wrapText="1"/>
    </xf>
    <xf numFmtId="183" fontId="1" fillId="0" borderId="36" xfId="0" applyNumberFormat="1" applyFont="1" applyBorder="1" applyAlignment="1">
      <alignment horizontal="center" vertical="center" wrapText="1"/>
    </xf>
    <xf numFmtId="183" fontId="1" fillId="0" borderId="25" xfId="0" applyNumberFormat="1" applyFont="1" applyBorder="1" applyAlignment="1">
      <alignment horizontal="center" vertical="center" wrapText="1"/>
    </xf>
    <xf numFmtId="183" fontId="100" fillId="0" borderId="55" xfId="3" applyNumberFormat="1" applyFont="1" applyBorder="1" applyAlignment="1">
      <alignment horizontal="center" vertical="center" wrapText="1"/>
    </xf>
    <xf numFmtId="183" fontId="100" fillId="0" borderId="66" xfId="3" applyNumberFormat="1" applyFont="1" applyBorder="1" applyAlignment="1">
      <alignment horizontal="center" vertical="center" wrapText="1"/>
    </xf>
    <xf numFmtId="183" fontId="100" fillId="0" borderId="32" xfId="3" applyNumberFormat="1" applyFont="1" applyBorder="1" applyAlignment="1">
      <alignment horizontal="center" vertical="center" wrapText="1"/>
    </xf>
    <xf numFmtId="183" fontId="100" fillId="0" borderId="25" xfId="3"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07"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84" xfId="3" applyFont="1" applyBorder="1" applyAlignment="1">
      <alignment horizontal="center" vertical="center" wrapText="1"/>
    </xf>
    <xf numFmtId="0" fontId="21" fillId="0" borderId="108" xfId="3" applyFont="1" applyBorder="1" applyAlignment="1">
      <alignment horizontal="center" vertical="center" wrapText="1"/>
    </xf>
    <xf numFmtId="0" fontId="20" fillId="0" borderId="109" xfId="3" applyFont="1" applyBorder="1" applyAlignment="1">
      <alignment horizontal="center" vertical="center" wrapText="1"/>
    </xf>
    <xf numFmtId="0" fontId="20" fillId="0" borderId="59" xfId="3" applyFont="1" applyBorder="1" applyAlignment="1">
      <alignment horizontal="center" vertical="center" wrapText="1"/>
    </xf>
    <xf numFmtId="0" fontId="20" fillId="0" borderId="110" xfId="3" applyFont="1" applyBorder="1" applyAlignment="1">
      <alignment horizontal="center" vertical="center" wrapText="1"/>
    </xf>
    <xf numFmtId="0" fontId="20" fillId="0" borderId="29" xfId="3" applyFont="1" applyBorder="1" applyAlignment="1">
      <alignment horizontal="center" vertical="center" wrapText="1"/>
    </xf>
    <xf numFmtId="0" fontId="20" fillId="0" borderId="34" xfId="3" applyFont="1" applyBorder="1" applyAlignment="1">
      <alignment horizontal="left" vertical="center" wrapText="1"/>
    </xf>
    <xf numFmtId="0" fontId="20" fillId="0" borderId="106" xfId="3" applyFont="1" applyBorder="1" applyAlignment="1">
      <alignment horizontal="left" vertical="center" wrapText="1"/>
    </xf>
    <xf numFmtId="0" fontId="23" fillId="2" borderId="33" xfId="3" quotePrefix="1" applyFont="1" applyFill="1" applyBorder="1" applyAlignment="1">
      <alignment horizontal="center" vertical="center" wrapText="1"/>
    </xf>
    <xf numFmtId="0" fontId="23" fillId="2" borderId="31" xfId="3" quotePrefix="1" applyFont="1" applyFill="1" applyBorder="1" applyAlignment="1">
      <alignment horizontal="center"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0" fontId="23" fillId="2" borderId="14" xfId="3" quotePrefix="1" applyFont="1" applyFill="1" applyBorder="1" applyAlignment="1">
      <alignment horizontal="center" vertical="center" wrapText="1"/>
    </xf>
    <xf numFmtId="0" fontId="23" fillId="2" borderId="6" xfId="3" quotePrefix="1" applyFont="1" applyFill="1" applyBorder="1" applyAlignment="1">
      <alignment horizontal="center" vertical="center" wrapText="1"/>
    </xf>
    <xf numFmtId="0" fontId="21" fillId="0" borderId="14" xfId="3" applyFont="1" applyBorder="1" applyAlignment="1">
      <alignment horizontal="center" vertical="center" wrapText="1"/>
    </xf>
    <xf numFmtId="0" fontId="21" fillId="0" borderId="73" xfId="3" applyFont="1" applyBorder="1" applyAlignment="1">
      <alignment horizontal="center" vertical="center" wrapText="1"/>
    </xf>
    <xf numFmtId="0" fontId="0" fillId="0" borderId="32" xfId="3" applyFont="1" applyBorder="1" applyAlignment="1">
      <alignment horizontal="center" vertical="center"/>
    </xf>
    <xf numFmtId="0" fontId="0" fillId="0" borderId="36" xfId="3" applyFont="1" applyBorder="1" applyAlignment="1">
      <alignment horizontal="center" vertical="center"/>
    </xf>
    <xf numFmtId="0" fontId="0" fillId="0" borderId="10" xfId="3" applyFont="1" applyBorder="1" applyAlignment="1">
      <alignment horizontal="center" vertical="center"/>
    </xf>
    <xf numFmtId="0" fontId="0" fillId="0" borderId="105" xfId="3" applyFont="1" applyBorder="1" applyAlignment="1">
      <alignment horizontal="center" vertical="center"/>
    </xf>
    <xf numFmtId="0" fontId="23" fillId="2" borderId="10" xfId="3" quotePrefix="1" applyFont="1" applyFill="1" applyBorder="1" applyAlignment="1">
      <alignment horizontal="center" vertical="center" wrapText="1"/>
    </xf>
    <xf numFmtId="0" fontId="23" fillId="2" borderId="21" xfId="3" quotePrefix="1" applyFont="1" applyFill="1" applyBorder="1" applyAlignment="1">
      <alignment horizontal="center" vertical="center" wrapText="1"/>
    </xf>
    <xf numFmtId="0" fontId="0" fillId="0" borderId="55" xfId="3" applyFont="1" applyBorder="1" applyAlignment="1">
      <alignment horizontal="center" vertical="center" wrapText="1"/>
    </xf>
    <xf numFmtId="0" fontId="0" fillId="0" borderId="65" xfId="3" applyFont="1" applyBorder="1" applyAlignment="1">
      <alignment horizontal="center" vertical="center" wrapText="1"/>
    </xf>
    <xf numFmtId="0" fontId="0" fillId="0" borderId="111" xfId="3" applyFont="1" applyBorder="1" applyAlignment="1">
      <alignment horizontal="center" vertical="center" wrapText="1"/>
    </xf>
    <xf numFmtId="0" fontId="0" fillId="0" borderId="57" xfId="3" applyFont="1" applyBorder="1" applyAlignment="1">
      <alignment horizontal="center" vertical="center" wrapText="1"/>
    </xf>
    <xf numFmtId="0" fontId="0" fillId="0" borderId="26" xfId="3" applyFont="1" applyBorder="1" applyAlignment="1">
      <alignment horizontal="center" vertical="center" wrapText="1"/>
    </xf>
    <xf numFmtId="0" fontId="0" fillId="0" borderId="112"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9" xfId="3" applyFont="1" applyBorder="1" applyAlignment="1">
      <alignment horizontal="center" vertical="center" wrapText="1"/>
    </xf>
    <xf numFmtId="0" fontId="20" fillId="0" borderId="84" xfId="3" applyFont="1" applyBorder="1" applyAlignment="1">
      <alignment horizontal="center" vertical="center" wrapText="1"/>
    </xf>
    <xf numFmtId="0" fontId="20" fillId="0" borderId="85" xfId="3" applyFont="1" applyBorder="1" applyAlignment="1">
      <alignment horizontal="center" vertical="center" wrapText="1"/>
    </xf>
    <xf numFmtId="0" fontId="20" fillId="0" borderId="28" xfId="3" applyFont="1" applyBorder="1" applyAlignment="1">
      <alignment horizontal="center" vertical="center" wrapText="1"/>
    </xf>
    <xf numFmtId="1" fontId="85" fillId="0" borderId="122" xfId="3" applyNumberFormat="1" applyFont="1" applyBorder="1" applyAlignment="1">
      <alignment horizontal="center" vertical="center"/>
    </xf>
    <xf numFmtId="1" fontId="85" fillId="0" borderId="123" xfId="3" applyNumberFormat="1" applyFont="1" applyBorder="1" applyAlignment="1">
      <alignment horizontal="center" vertical="center"/>
    </xf>
    <xf numFmtId="0" fontId="85" fillId="6" borderId="124" xfId="3" applyFont="1" applyFill="1" applyBorder="1" applyAlignment="1" applyProtection="1">
      <alignment horizontal="center" vertical="center"/>
      <protection locked="0"/>
    </xf>
    <xf numFmtId="0" fontId="85" fillId="6" borderId="120" xfId="3" applyFont="1" applyFill="1" applyBorder="1" applyAlignment="1" applyProtection="1">
      <alignment horizontal="center" vertical="center"/>
      <protection locked="0"/>
    </xf>
    <xf numFmtId="0" fontId="85" fillId="6" borderId="119" xfId="3" applyFont="1" applyFill="1" applyBorder="1" applyAlignment="1" applyProtection="1">
      <alignment horizontal="center" vertical="center"/>
      <protection locked="0"/>
    </xf>
    <xf numFmtId="0" fontId="85" fillId="6" borderId="125" xfId="3" applyFont="1" applyFill="1" applyBorder="1" applyAlignment="1" applyProtection="1">
      <alignment horizontal="center" vertical="center"/>
      <protection locked="0"/>
    </xf>
    <xf numFmtId="0" fontId="85" fillId="6" borderId="126" xfId="3" applyFont="1" applyFill="1" applyBorder="1" applyAlignment="1" applyProtection="1">
      <alignment horizontal="center" vertical="center"/>
      <protection locked="0"/>
    </xf>
    <xf numFmtId="0" fontId="85" fillId="6" borderId="127" xfId="3" applyFont="1" applyFill="1" applyBorder="1" applyAlignment="1" applyProtection="1">
      <alignment horizontal="center" vertical="center"/>
      <protection locked="0"/>
    </xf>
    <xf numFmtId="0" fontId="85" fillId="6" borderId="14" xfId="0" applyFont="1" applyFill="1" applyBorder="1" applyAlignment="1" applyProtection="1">
      <alignment horizontal="center" vertical="center"/>
      <protection locked="0"/>
    </xf>
    <xf numFmtId="0" fontId="85" fillId="6" borderId="6" xfId="0" applyFont="1" applyFill="1" applyBorder="1" applyAlignment="1" applyProtection="1">
      <alignment horizontal="center" vertical="center"/>
      <protection locked="0"/>
    </xf>
    <xf numFmtId="0" fontId="17" fillId="0" borderId="59" xfId="3" applyFont="1" applyBorder="1" applyAlignment="1">
      <alignment horizontal="center" vertical="center" wrapText="1"/>
    </xf>
    <xf numFmtId="0" fontId="85" fillId="6" borderId="115" xfId="3" applyFont="1" applyFill="1" applyBorder="1" applyAlignment="1" applyProtection="1">
      <alignment horizontal="center" vertical="center"/>
      <protection locked="0"/>
    </xf>
    <xf numFmtId="0" fontId="85" fillId="6" borderId="116" xfId="3" applyFont="1" applyFill="1" applyBorder="1" applyAlignment="1" applyProtection="1">
      <alignment horizontal="center" vertical="center"/>
      <protection locked="0"/>
    </xf>
    <xf numFmtId="0" fontId="0" fillId="0" borderId="59"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29" xfId="3" applyFont="1" applyBorder="1" applyAlignment="1">
      <alignment horizontal="center" vertical="center" wrapText="1"/>
    </xf>
    <xf numFmtId="0" fontId="0" fillId="0" borderId="28" xfId="3" applyFont="1" applyBorder="1" applyAlignment="1">
      <alignment horizontal="center" vertical="center" wrapText="1"/>
    </xf>
    <xf numFmtId="0" fontId="79" fillId="0" borderId="109" xfId="3" applyFont="1" applyBorder="1" applyAlignment="1">
      <alignment horizontal="center" vertical="center" wrapText="1"/>
    </xf>
    <xf numFmtId="0" fontId="79" fillId="0" borderId="59" xfId="3" applyFont="1" applyBorder="1" applyAlignment="1">
      <alignment horizontal="center" vertical="center" wrapText="1"/>
    </xf>
    <xf numFmtId="0" fontId="17" fillId="0" borderId="59" xfId="0" applyFont="1" applyBorder="1" applyAlignment="1">
      <alignment horizontal="center" vertical="center" wrapText="1"/>
    </xf>
    <xf numFmtId="0" fontId="20" fillId="0" borderId="11" xfId="3" applyFont="1" applyBorder="1" applyAlignment="1">
      <alignment horizontal="left" vertical="center" wrapText="1"/>
    </xf>
    <xf numFmtId="0" fontId="1" fillId="0" borderId="11" xfId="3" applyBorder="1" applyAlignment="1">
      <alignment horizontal="left" vertical="center" wrapText="1"/>
    </xf>
    <xf numFmtId="0" fontId="1" fillId="0" borderId="35" xfId="3" applyBorder="1" applyAlignment="1">
      <alignment horizontal="left" vertical="center" wrapText="1"/>
    </xf>
    <xf numFmtId="0" fontId="20" fillId="0" borderId="12" xfId="3" applyFont="1" applyBorder="1" applyAlignment="1">
      <alignment horizontal="left" vertical="center" wrapText="1"/>
    </xf>
    <xf numFmtId="0" fontId="1" fillId="0" borderId="12" xfId="3" applyBorder="1" applyAlignment="1">
      <alignment horizontal="left" vertical="center" wrapText="1"/>
    </xf>
    <xf numFmtId="0" fontId="1" fillId="0" borderId="121" xfId="3" applyBorder="1" applyAlignment="1">
      <alignment horizontal="left" vertical="center" wrapText="1"/>
    </xf>
    <xf numFmtId="0" fontId="20" fillId="0" borderId="23" xfId="3" applyFont="1" applyBorder="1" applyAlignment="1">
      <alignment horizontal="center" vertical="center" wrapText="1"/>
    </xf>
    <xf numFmtId="0" fontId="0" fillId="0" borderId="24" xfId="3" applyFont="1" applyBorder="1" applyAlignment="1">
      <alignment horizontal="center" vertical="center" wrapText="1"/>
    </xf>
    <xf numFmtId="0" fontId="20" fillId="0" borderId="33" xfId="3" applyFont="1" applyBorder="1" applyAlignment="1">
      <alignment horizontal="center" vertical="center" wrapText="1"/>
    </xf>
    <xf numFmtId="0" fontId="0" fillId="0" borderId="34" xfId="3" applyFont="1" applyBorder="1" applyAlignment="1">
      <alignment horizontal="center" vertical="center" wrapText="1"/>
    </xf>
    <xf numFmtId="0" fontId="1" fillId="0" borderId="24" xfId="3" applyBorder="1" applyAlignment="1">
      <alignment horizontal="center" vertical="center" wrapText="1"/>
    </xf>
    <xf numFmtId="0" fontId="20" fillId="0" borderId="54" xfId="3" applyFont="1" applyBorder="1" applyAlignment="1">
      <alignment horizontal="center" vertical="center" wrapText="1"/>
    </xf>
    <xf numFmtId="0" fontId="1" fillId="0" borderId="0" xfId="3" applyAlignment="1">
      <alignment horizontal="center" vertical="center" wrapText="1"/>
    </xf>
    <xf numFmtId="0" fontId="1" fillId="0" borderId="34" xfId="3" applyBorder="1" applyAlignment="1">
      <alignment horizontal="center" vertical="center" wrapText="1"/>
    </xf>
    <xf numFmtId="0" fontId="85" fillId="6" borderId="117" xfId="3" applyFont="1" applyFill="1" applyBorder="1" applyAlignment="1" applyProtection="1">
      <alignment horizontal="center" vertical="center"/>
      <protection locked="0"/>
    </xf>
    <xf numFmtId="0" fontId="85" fillId="6" borderId="118" xfId="3" applyFont="1" applyFill="1" applyBorder="1" applyAlignment="1" applyProtection="1">
      <alignment horizontal="center" vertical="center"/>
      <protection locked="0"/>
    </xf>
    <xf numFmtId="0" fontId="85" fillId="6" borderId="119" xfId="3" applyFont="1" applyFill="1" applyBorder="1" applyAlignment="1">
      <alignment horizontal="center" vertical="center"/>
    </xf>
    <xf numFmtId="0" fontId="85" fillId="6" borderId="120" xfId="3" applyFont="1" applyFill="1" applyBorder="1" applyAlignment="1">
      <alignment horizontal="center" vertical="center"/>
    </xf>
    <xf numFmtId="0" fontId="20" fillId="0" borderId="14" xfId="3" applyFont="1" applyBorder="1" applyAlignment="1">
      <alignment horizontal="center" vertical="center" wrapText="1"/>
    </xf>
    <xf numFmtId="0" fontId="1" fillId="0" borderId="11" xfId="3" applyBorder="1" applyAlignment="1">
      <alignment horizontal="center" vertical="center" wrapText="1"/>
    </xf>
    <xf numFmtId="0" fontId="1" fillId="0" borderId="10" xfId="3" applyBorder="1" applyAlignment="1">
      <alignment vertical="center"/>
    </xf>
    <xf numFmtId="0" fontId="1" fillId="0" borderId="17" xfId="3" applyBorder="1" applyAlignment="1">
      <alignment vertical="center"/>
    </xf>
    <xf numFmtId="0" fontId="85" fillId="6" borderId="24" xfId="0" applyFont="1" applyFill="1" applyBorder="1" applyAlignment="1" applyProtection="1">
      <alignment horizontal="center" vertical="center"/>
      <protection locked="0"/>
    </xf>
    <xf numFmtId="0" fontId="85" fillId="6" borderId="7" xfId="0" applyFont="1" applyFill="1" applyBorder="1" applyAlignment="1" applyProtection="1">
      <alignment horizontal="center" vertical="center"/>
      <protection locked="0"/>
    </xf>
    <xf numFmtId="0" fontId="85" fillId="6" borderId="11" xfId="0" applyFont="1" applyFill="1" applyBorder="1" applyAlignment="1" applyProtection="1">
      <alignment horizontal="center" vertical="center"/>
      <protection locked="0"/>
    </xf>
    <xf numFmtId="183" fontId="100" fillId="0" borderId="55" xfId="3" applyNumberFormat="1" applyFont="1" applyBorder="1" applyAlignment="1">
      <alignment horizontal="center" vertical="center"/>
    </xf>
    <xf numFmtId="183" fontId="100" fillId="0" borderId="65" xfId="3" applyNumberFormat="1" applyFont="1" applyBorder="1" applyAlignment="1">
      <alignment horizontal="center" vertical="center"/>
    </xf>
    <xf numFmtId="183" fontId="100" fillId="0" borderId="66" xfId="3" applyNumberFormat="1" applyFont="1" applyBorder="1" applyAlignment="1">
      <alignment horizontal="center" vertical="center"/>
    </xf>
    <xf numFmtId="183" fontId="100" fillId="0" borderId="32" xfId="3" applyNumberFormat="1" applyFont="1" applyBorder="1" applyAlignment="1">
      <alignment horizontal="center" vertical="center"/>
    </xf>
    <xf numFmtId="183" fontId="100" fillId="0" borderId="36" xfId="3" applyNumberFormat="1" applyFont="1" applyBorder="1" applyAlignment="1">
      <alignment horizontal="center" vertical="center"/>
    </xf>
    <xf numFmtId="183" fontId="100" fillId="0" borderId="25" xfId="3" applyNumberFormat="1" applyFont="1" applyBorder="1" applyAlignment="1">
      <alignment horizontal="center" vertical="center"/>
    </xf>
    <xf numFmtId="0" fontId="85" fillId="6" borderId="113" xfId="3" applyFont="1" applyFill="1" applyBorder="1" applyAlignment="1">
      <alignment horizontal="center" vertical="center"/>
    </xf>
    <xf numFmtId="0" fontId="85" fillId="6" borderId="114" xfId="3" applyFont="1" applyFill="1" applyBorder="1" applyAlignment="1">
      <alignment horizontal="center" vertical="center"/>
    </xf>
    <xf numFmtId="183" fontId="38" fillId="0" borderId="82" xfId="0" applyNumberFormat="1" applyFont="1" applyBorder="1" applyAlignment="1">
      <alignment horizontal="center" vertical="center" wrapText="1"/>
    </xf>
    <xf numFmtId="183" fontId="38" fillId="0" borderId="80" xfId="0" applyNumberFormat="1" applyFont="1" applyBorder="1" applyAlignment="1">
      <alignment horizontal="center" vertical="center" wrapText="1"/>
    </xf>
    <xf numFmtId="0" fontId="15" fillId="0" borderId="0" xfId="0" applyFont="1" applyAlignment="1">
      <alignment horizontal="left" vertical="center"/>
    </xf>
    <xf numFmtId="0" fontId="103" fillId="6" borderId="2" xfId="0" applyFont="1" applyFill="1" applyBorder="1" applyAlignment="1">
      <alignment horizontal="center" vertical="center" wrapText="1"/>
    </xf>
    <xf numFmtId="0" fontId="103" fillId="6" borderId="3" xfId="0" applyFont="1" applyFill="1" applyBorder="1" applyAlignment="1">
      <alignment horizontal="center" vertical="center" wrapText="1"/>
    </xf>
    <xf numFmtId="0" fontId="24" fillId="0" borderId="58"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1" xfId="0" applyFont="1" applyBorder="1" applyAlignment="1">
      <alignment horizontal="center" vertical="center" wrapText="1"/>
    </xf>
    <xf numFmtId="0" fontId="0" fillId="6" borderId="36" xfId="0" applyFill="1" applyBorder="1" applyAlignment="1">
      <alignment horizontal="left" vertical="center" wrapText="1"/>
    </xf>
    <xf numFmtId="0" fontId="1" fillId="5" borderId="2" xfId="4" applyFill="1" applyBorder="1" applyAlignment="1">
      <alignment horizontal="distributed" vertical="center" indent="6"/>
    </xf>
    <xf numFmtId="192" fontId="93" fillId="0" borderId="2" xfId="1" applyNumberFormat="1" applyFont="1" applyBorder="1" applyAlignment="1">
      <alignment horizontal="right" vertical="center" shrinkToFit="1"/>
    </xf>
    <xf numFmtId="192" fontId="93" fillId="0" borderId="14" xfId="1" applyNumberFormat="1" applyFont="1" applyBorder="1" applyAlignment="1">
      <alignment horizontal="right" vertical="center" shrinkToFit="1"/>
    </xf>
    <xf numFmtId="0" fontId="17" fillId="0" borderId="6" xfId="4" applyFont="1" applyBorder="1" applyAlignment="1">
      <alignment horizontal="center" vertical="center" shrinkToFit="1"/>
    </xf>
    <xf numFmtId="0" fontId="17" fillId="0" borderId="2" xfId="4" applyFont="1" applyBorder="1" applyAlignment="1">
      <alignment horizontal="center" vertical="center" shrinkToFit="1"/>
    </xf>
    <xf numFmtId="0" fontId="1" fillId="3" borderId="43" xfId="4" applyFill="1" applyBorder="1" applyAlignment="1">
      <alignment horizontal="center" vertical="center"/>
    </xf>
    <xf numFmtId="0" fontId="1" fillId="3" borderId="37" xfId="4" applyFill="1" applyBorder="1" applyAlignment="1">
      <alignment horizontal="center" vertical="center"/>
    </xf>
    <xf numFmtId="182" fontId="93" fillId="0" borderId="43" xfId="1" applyNumberFormat="1" applyFont="1" applyBorder="1" applyAlignment="1">
      <alignment horizontal="right" vertical="center" shrinkToFit="1"/>
    </xf>
    <xf numFmtId="182" fontId="93" fillId="0" borderId="37" xfId="1" applyNumberFormat="1" applyFont="1" applyBorder="1" applyAlignment="1">
      <alignment horizontal="right" vertical="center" shrinkToFit="1"/>
    </xf>
    <xf numFmtId="0" fontId="1" fillId="3" borderId="43" xfId="4" applyFill="1" applyBorder="1" applyAlignment="1">
      <alignment horizontal="center" vertical="center" shrinkToFit="1"/>
    </xf>
    <xf numFmtId="0" fontId="1" fillId="3" borderId="37" xfId="4" applyFill="1" applyBorder="1" applyAlignment="1">
      <alignment horizontal="center" vertical="center" shrinkToFit="1"/>
    </xf>
    <xf numFmtId="0" fontId="1" fillId="5" borderId="3" xfId="4" applyFill="1" applyBorder="1" applyAlignment="1">
      <alignment horizontal="distributed" vertical="center" indent="6"/>
    </xf>
    <xf numFmtId="192" fontId="93" fillId="6" borderId="3" xfId="1" applyNumberFormat="1" applyFont="1" applyFill="1" applyBorder="1" applyAlignment="1">
      <alignment horizontal="right" vertical="center" shrinkToFit="1"/>
    </xf>
    <xf numFmtId="192" fontId="93" fillId="6" borderId="10" xfId="1" applyNumberFormat="1" applyFont="1" applyFill="1" applyBorder="1" applyAlignment="1">
      <alignment horizontal="right" vertical="center" shrinkToFit="1"/>
    </xf>
    <xf numFmtId="0" fontId="17" fillId="6" borderId="21" xfId="4" applyFont="1" applyFill="1" applyBorder="1" applyAlignment="1">
      <alignment horizontal="center" vertical="center"/>
    </xf>
    <xf numFmtId="0" fontId="17" fillId="6" borderId="3" xfId="4" applyFont="1" applyFill="1" applyBorder="1" applyAlignment="1">
      <alignment horizontal="center" vertical="center"/>
    </xf>
    <xf numFmtId="0" fontId="1" fillId="0" borderId="2" xfId="4" applyBorder="1" applyAlignment="1">
      <alignment horizontal="distributed" vertical="center" indent="6"/>
    </xf>
    <xf numFmtId="0" fontId="17" fillId="0" borderId="6" xfId="4" applyFont="1" applyBorder="1" applyAlignment="1">
      <alignment horizontal="center" vertical="center"/>
    </xf>
    <xf numFmtId="0" fontId="17" fillId="0" borderId="2" xfId="4" applyFont="1" applyBorder="1" applyAlignment="1">
      <alignment horizontal="center" vertical="center"/>
    </xf>
    <xf numFmtId="0" fontId="17" fillId="0" borderId="11" xfId="4" applyFont="1" applyBorder="1" applyAlignment="1">
      <alignment horizontal="center" vertical="center" shrinkToFit="1"/>
    </xf>
    <xf numFmtId="0" fontId="1" fillId="0" borderId="53" xfId="4" applyBorder="1" applyAlignment="1">
      <alignment horizontal="distributed" vertical="center" indent="6"/>
    </xf>
    <xf numFmtId="192" fontId="93" fillId="0" borderId="53" xfId="1" applyNumberFormat="1" applyFont="1" applyBorder="1" applyAlignment="1">
      <alignment horizontal="right" vertical="center" shrinkToFit="1"/>
    </xf>
    <xf numFmtId="192" fontId="93" fillId="0" borderId="33" xfId="1" applyNumberFormat="1" applyFont="1" applyBorder="1" applyAlignment="1">
      <alignment horizontal="right" vertical="center" shrinkToFit="1"/>
    </xf>
    <xf numFmtId="0" fontId="17" fillId="0" borderId="31" xfId="4" applyFont="1" applyBorder="1" applyAlignment="1">
      <alignment horizontal="center" vertical="center"/>
    </xf>
    <xf numFmtId="0" fontId="17" fillId="0" borderId="53" xfId="4" applyFont="1" applyBorder="1" applyAlignment="1">
      <alignment horizontal="center" vertical="center"/>
    </xf>
    <xf numFmtId="0" fontId="20" fillId="0" borderId="2" xfId="4" applyFont="1" applyBorder="1" applyAlignment="1">
      <alignment horizontal="left" vertical="center" wrapText="1"/>
    </xf>
    <xf numFmtId="0" fontId="20" fillId="0" borderId="3" xfId="4" applyFont="1" applyBorder="1" applyAlignment="1">
      <alignment horizontal="left" vertical="center" wrapText="1"/>
    </xf>
    <xf numFmtId="190" fontId="93" fillId="0" borderId="10" xfId="2" applyNumberFormat="1" applyFont="1" applyFill="1" applyBorder="1" applyAlignment="1" applyProtection="1">
      <alignment horizontal="right" vertical="center"/>
      <protection locked="0"/>
    </xf>
    <xf numFmtId="190" fontId="93" fillId="0" borderId="17" xfId="2" applyNumberFormat="1" applyFont="1" applyFill="1" applyBorder="1" applyAlignment="1" applyProtection="1">
      <alignment horizontal="right" vertical="center"/>
      <protection locked="0"/>
    </xf>
    <xf numFmtId="182" fontId="93" fillId="5" borderId="10" xfId="2" applyNumberFormat="1" applyFont="1" applyFill="1" applyBorder="1" applyAlignment="1" applyProtection="1">
      <alignment horizontal="right" vertical="center"/>
      <protection locked="0"/>
    </xf>
    <xf numFmtId="182" fontId="93" fillId="5" borderId="17" xfId="2" applyNumberFormat="1" applyFont="1" applyFill="1" applyBorder="1" applyAlignment="1" applyProtection="1">
      <alignment horizontal="right" vertical="center"/>
      <protection locked="0"/>
    </xf>
    <xf numFmtId="0" fontId="17" fillId="0" borderId="17" xfId="4" applyFont="1" applyBorder="1" applyAlignment="1">
      <alignment horizontal="center" vertical="center"/>
    </xf>
    <xf numFmtId="0" fontId="17" fillId="0" borderId="21" xfId="4" applyFont="1" applyBorder="1" applyAlignment="1">
      <alignment horizontal="center" vertical="center"/>
    </xf>
    <xf numFmtId="0" fontId="1" fillId="3" borderId="58" xfId="4" applyFill="1" applyBorder="1" applyAlignment="1">
      <alignment horizontal="center" vertical="center"/>
    </xf>
    <xf numFmtId="0" fontId="1" fillId="3" borderId="74" xfId="4" applyFill="1" applyBorder="1" applyAlignment="1">
      <alignment horizontal="center" vertical="center"/>
    </xf>
    <xf numFmtId="0" fontId="1" fillId="3" borderId="1" xfId="4" applyFill="1" applyBorder="1" applyAlignment="1">
      <alignment horizontal="center" vertical="center"/>
    </xf>
    <xf numFmtId="0" fontId="1" fillId="3" borderId="128" xfId="4" applyFill="1" applyBorder="1" applyAlignment="1">
      <alignment horizontal="center" vertical="center"/>
    </xf>
    <xf numFmtId="0" fontId="20" fillId="0" borderId="54" xfId="4" applyFont="1" applyBorder="1" applyAlignment="1">
      <alignment horizontal="center" vertical="center" textRotation="255"/>
    </xf>
    <xf numFmtId="0" fontId="20" fillId="0" borderId="9" xfId="4" applyFont="1" applyBorder="1" applyAlignment="1">
      <alignment horizontal="center" vertical="center" textRotation="255"/>
    </xf>
    <xf numFmtId="0" fontId="20" fillId="0" borderId="32" xfId="4" applyFont="1" applyBorder="1" applyAlignment="1">
      <alignment horizontal="center" vertical="center" textRotation="255"/>
    </xf>
    <xf numFmtId="0" fontId="20" fillId="0" borderId="25" xfId="4" applyFont="1" applyBorder="1" applyAlignment="1">
      <alignment horizontal="center" vertical="center" textRotation="255"/>
    </xf>
    <xf numFmtId="0" fontId="20" fillId="0" borderId="33" xfId="4" applyFont="1" applyBorder="1" applyAlignment="1">
      <alignment horizontal="left" vertical="center" wrapText="1"/>
    </xf>
    <xf numFmtId="0" fontId="20" fillId="0" borderId="34" xfId="4" applyFont="1" applyBorder="1" applyAlignment="1">
      <alignment horizontal="left" vertical="center" wrapText="1"/>
    </xf>
    <xf numFmtId="0" fontId="20" fillId="0" borderId="31" xfId="4" applyFont="1" applyBorder="1" applyAlignment="1">
      <alignment horizontal="left" vertical="center" wrapText="1"/>
    </xf>
    <xf numFmtId="190" fontId="93" fillId="0" borderId="14" xfId="2" applyNumberFormat="1" applyFont="1" applyFill="1" applyBorder="1" applyAlignment="1" applyProtection="1">
      <alignment horizontal="right" vertical="center"/>
      <protection locked="0"/>
    </xf>
    <xf numFmtId="190" fontId="93" fillId="0" borderId="11" xfId="2" applyNumberFormat="1" applyFont="1" applyFill="1" applyBorder="1" applyAlignment="1" applyProtection="1">
      <alignment horizontal="right" vertical="center"/>
      <protection locked="0"/>
    </xf>
    <xf numFmtId="182" fontId="93" fillId="5" borderId="14" xfId="2" applyNumberFormat="1" applyFont="1" applyFill="1" applyBorder="1" applyAlignment="1" applyProtection="1">
      <alignment horizontal="right" vertical="center"/>
      <protection locked="0"/>
    </xf>
    <xf numFmtId="182" fontId="93" fillId="5" borderId="11" xfId="2" applyNumberFormat="1" applyFont="1" applyFill="1" applyBorder="1" applyAlignment="1" applyProtection="1">
      <alignment horizontal="right" vertical="center"/>
      <protection locked="0"/>
    </xf>
    <xf numFmtId="0" fontId="17" fillId="0" borderId="11" xfId="4" applyFont="1" applyBorder="1" applyAlignment="1">
      <alignment horizontal="center" vertical="center"/>
    </xf>
    <xf numFmtId="0" fontId="17" fillId="0" borderId="11" xfId="4" applyFont="1" applyBorder="1" applyAlignment="1">
      <alignment horizontal="center" vertical="center" wrapText="1"/>
    </xf>
    <xf numFmtId="0" fontId="17" fillId="0" borderId="6" xfId="4" applyFont="1" applyBorder="1" applyAlignment="1">
      <alignment horizontal="center" vertical="center" wrapText="1"/>
    </xf>
    <xf numFmtId="0" fontId="20" fillId="0" borderId="28" xfId="4" applyFont="1" applyBorder="1" applyAlignment="1">
      <alignment horizontal="left" vertical="center"/>
    </xf>
    <xf numFmtId="0" fontId="20" fillId="0" borderId="84" xfId="4" applyFont="1" applyBorder="1" applyAlignment="1">
      <alignment horizontal="left" vertical="center"/>
    </xf>
    <xf numFmtId="0" fontId="20" fillId="0" borderId="85" xfId="4" applyFont="1" applyBorder="1" applyAlignment="1">
      <alignment horizontal="left" vertical="center"/>
    </xf>
    <xf numFmtId="190" fontId="93" fillId="0" borderId="28" xfId="2" applyNumberFormat="1" applyFont="1" applyFill="1" applyBorder="1" applyAlignment="1" applyProtection="1">
      <alignment horizontal="right" vertical="center"/>
      <protection locked="0"/>
    </xf>
    <xf numFmtId="190" fontId="93" fillId="0" borderId="84" xfId="2" applyNumberFormat="1" applyFont="1" applyFill="1" applyBorder="1" applyAlignment="1" applyProtection="1">
      <alignment horizontal="right" vertical="center"/>
      <protection locked="0"/>
    </xf>
    <xf numFmtId="182" fontId="93" fillId="5" borderId="28" xfId="2" applyNumberFormat="1" applyFont="1" applyFill="1" applyBorder="1" applyAlignment="1" applyProtection="1">
      <alignment horizontal="right" vertical="center"/>
      <protection locked="0"/>
    </xf>
    <xf numFmtId="182" fontId="93" fillId="5" borderId="84" xfId="2" applyNumberFormat="1" applyFont="1" applyFill="1" applyBorder="1" applyAlignment="1" applyProtection="1">
      <alignment horizontal="right" vertical="center"/>
      <protection locked="0"/>
    </xf>
    <xf numFmtId="0" fontId="17" fillId="0" borderId="84" xfId="4" applyFont="1" applyBorder="1" applyAlignment="1">
      <alignment horizontal="center" vertical="center"/>
    </xf>
    <xf numFmtId="0" fontId="17" fillId="0" borderId="85" xfId="4" applyFont="1" applyBorder="1" applyAlignment="1">
      <alignment horizontal="center" vertical="center"/>
    </xf>
    <xf numFmtId="190" fontId="93" fillId="0" borderId="22" xfId="2" applyNumberFormat="1" applyFont="1" applyFill="1" applyBorder="1" applyAlignment="1" applyProtection="1">
      <alignment horizontal="right" vertical="center"/>
      <protection locked="0"/>
    </xf>
    <xf numFmtId="190" fontId="93" fillId="0" borderId="12" xfId="2" applyNumberFormat="1" applyFont="1" applyFill="1" applyBorder="1" applyAlignment="1" applyProtection="1">
      <alignment horizontal="right" vertical="center"/>
      <protection locked="0"/>
    </xf>
    <xf numFmtId="182" fontId="93" fillId="5" borderId="22" xfId="2" applyNumberFormat="1" applyFont="1" applyFill="1" applyBorder="1" applyAlignment="1" applyProtection="1">
      <alignment horizontal="right" vertical="center"/>
      <protection locked="0"/>
    </xf>
    <xf numFmtId="182" fontId="93" fillId="5" borderId="12" xfId="2" applyNumberFormat="1" applyFont="1" applyFill="1" applyBorder="1" applyAlignment="1" applyProtection="1">
      <alignment horizontal="right" vertical="center"/>
      <protection locked="0"/>
    </xf>
    <xf numFmtId="0" fontId="17" fillId="0" borderId="12" xfId="4" applyFont="1" applyBorder="1" applyAlignment="1">
      <alignment horizontal="center" vertical="center"/>
    </xf>
    <xf numFmtId="0" fontId="17" fillId="0" borderId="5" xfId="4" applyFont="1" applyBorder="1" applyAlignment="1">
      <alignment horizontal="center" vertical="center"/>
    </xf>
    <xf numFmtId="0" fontId="20" fillId="0" borderId="14" xfId="4" applyFont="1" applyBorder="1" applyAlignment="1">
      <alignment horizontal="left" vertical="center"/>
    </xf>
    <xf numFmtId="0" fontId="20" fillId="0" borderId="11" xfId="4" applyFont="1" applyBorder="1" applyAlignment="1">
      <alignment horizontal="left" vertical="center"/>
    </xf>
    <xf numFmtId="0" fontId="20" fillId="0" borderId="6" xfId="4" applyFont="1" applyBorder="1" applyAlignment="1">
      <alignment horizontal="left" vertical="center"/>
    </xf>
    <xf numFmtId="0" fontId="20" fillId="0" borderId="82" xfId="4" applyFont="1" applyBorder="1" applyAlignment="1">
      <alignment horizontal="center" vertical="center" textRotation="255"/>
    </xf>
    <xf numFmtId="0" fontId="20" fillId="0" borderId="79" xfId="4" applyFont="1" applyBorder="1" applyAlignment="1">
      <alignment horizontal="center" vertical="center" textRotation="255"/>
    </xf>
    <xf numFmtId="0" fontId="20" fillId="0" borderId="83" xfId="4" applyFont="1" applyBorder="1" applyAlignment="1">
      <alignment horizontal="center" vertical="center" textRotation="255"/>
    </xf>
    <xf numFmtId="0" fontId="20" fillId="0" borderId="19" xfId="4" applyFont="1" applyBorder="1" applyAlignment="1">
      <alignment horizontal="left" vertical="center" wrapText="1"/>
    </xf>
    <xf numFmtId="0" fontId="20" fillId="0" borderId="20" xfId="4" applyFont="1" applyBorder="1" applyAlignment="1">
      <alignment horizontal="left" vertical="center" wrapText="1"/>
    </xf>
    <xf numFmtId="0" fontId="20" fillId="0" borderId="4" xfId="4" applyFont="1" applyBorder="1" applyAlignment="1">
      <alignment horizontal="left" vertical="center" wrapText="1"/>
    </xf>
    <xf numFmtId="190" fontId="93" fillId="0" borderId="33" xfId="2" applyNumberFormat="1" applyFont="1" applyFill="1" applyBorder="1" applyAlignment="1" applyProtection="1">
      <alignment horizontal="right" vertical="center"/>
      <protection locked="0"/>
    </xf>
    <xf numFmtId="190" fontId="93" fillId="0" borderId="34" xfId="2" applyNumberFormat="1" applyFont="1" applyFill="1" applyBorder="1" applyAlignment="1" applyProtection="1">
      <alignment horizontal="right" vertical="center"/>
      <protection locked="0"/>
    </xf>
    <xf numFmtId="182" fontId="93" fillId="5" borderId="33" xfId="2" applyNumberFormat="1" applyFont="1" applyFill="1" applyBorder="1" applyAlignment="1" applyProtection="1">
      <alignment horizontal="right" vertical="center"/>
      <protection locked="0"/>
    </xf>
    <xf numFmtId="182" fontId="93" fillId="5" borderId="34" xfId="2" applyNumberFormat="1" applyFont="1" applyFill="1" applyBorder="1" applyAlignment="1" applyProtection="1">
      <alignment horizontal="right" vertical="center"/>
      <protection locked="0"/>
    </xf>
    <xf numFmtId="0" fontId="17" fillId="0" borderId="34" xfId="4" applyFont="1" applyBorder="1" applyAlignment="1">
      <alignment horizontal="center" vertical="center"/>
    </xf>
    <xf numFmtId="0" fontId="20" fillId="3" borderId="55" xfId="4" applyFont="1" applyFill="1" applyBorder="1" applyAlignment="1">
      <alignment horizontal="center" vertical="center"/>
    </xf>
    <xf numFmtId="0" fontId="20" fillId="3" borderId="65" xfId="4" applyFont="1" applyFill="1" applyBorder="1" applyAlignment="1">
      <alignment horizontal="center" vertical="center"/>
    </xf>
    <xf numFmtId="0" fontId="20" fillId="3" borderId="66" xfId="4" applyFont="1" applyFill="1" applyBorder="1" applyAlignment="1">
      <alignment horizontal="center" vertical="center"/>
    </xf>
    <xf numFmtId="0" fontId="20" fillId="3" borderId="55" xfId="4" applyFont="1" applyFill="1" applyBorder="1" applyAlignment="1">
      <alignment horizontal="center" vertical="center" wrapText="1"/>
    </xf>
    <xf numFmtId="0" fontId="20" fillId="3" borderId="65" xfId="4" applyFont="1" applyFill="1" applyBorder="1" applyAlignment="1">
      <alignment horizontal="center" vertical="center" wrapText="1"/>
    </xf>
    <xf numFmtId="0" fontId="20" fillId="3" borderId="66" xfId="4" applyFont="1" applyFill="1" applyBorder="1" applyAlignment="1">
      <alignment horizontal="center" vertical="center" wrapText="1"/>
    </xf>
    <xf numFmtId="0" fontId="79" fillId="3" borderId="55" xfId="4" applyFont="1" applyFill="1" applyBorder="1" applyAlignment="1">
      <alignment horizontal="center" vertical="center" wrapText="1"/>
    </xf>
    <xf numFmtId="0" fontId="79" fillId="3" borderId="65" xfId="4" applyFont="1" applyFill="1" applyBorder="1" applyAlignment="1">
      <alignment horizontal="center" vertical="center" wrapText="1"/>
    </xf>
    <xf numFmtId="0" fontId="79" fillId="3" borderId="66" xfId="4" applyFont="1" applyFill="1" applyBorder="1" applyAlignment="1">
      <alignment horizontal="center" vertical="center" wrapText="1"/>
    </xf>
    <xf numFmtId="0" fontId="0" fillId="0" borderId="82" xfId="4" applyFont="1" applyBorder="1" applyAlignment="1">
      <alignment horizontal="center" vertical="center" textRotation="255"/>
    </xf>
    <xf numFmtId="0" fontId="0" fillId="0" borderId="79" xfId="4" applyFont="1" applyBorder="1" applyAlignment="1">
      <alignment horizontal="center" vertical="center" textRotation="255"/>
    </xf>
    <xf numFmtId="0" fontId="0" fillId="0" borderId="83" xfId="4" applyFont="1" applyBorder="1" applyAlignment="1">
      <alignment horizontal="center" vertical="center" textRotation="255"/>
    </xf>
    <xf numFmtId="0" fontId="20" fillId="0" borderId="19" xfId="4" applyFont="1" applyBorder="1" applyAlignment="1">
      <alignment horizontal="left" vertical="center"/>
    </xf>
    <xf numFmtId="0" fontId="20" fillId="0" borderId="20" xfId="4" applyFont="1" applyBorder="1" applyAlignment="1">
      <alignment horizontal="left" vertical="center"/>
    </xf>
    <xf numFmtId="0" fontId="20" fillId="0" borderId="4" xfId="4" applyFont="1" applyBorder="1" applyAlignment="1">
      <alignment horizontal="left" vertical="center"/>
    </xf>
    <xf numFmtId="0" fontId="20" fillId="0" borderId="14" xfId="12" applyFont="1" applyBorder="1" applyAlignment="1">
      <alignment horizontal="left" vertical="center"/>
    </xf>
    <xf numFmtId="0" fontId="20" fillId="0" borderId="11" xfId="12" applyFont="1" applyBorder="1" applyAlignment="1">
      <alignment horizontal="left" vertical="center"/>
    </xf>
    <xf numFmtId="0" fontId="20" fillId="0" borderId="6" xfId="12" applyFont="1" applyBorder="1" applyAlignment="1">
      <alignment horizontal="left" vertical="center"/>
    </xf>
    <xf numFmtId="0" fontId="82" fillId="0" borderId="0" xfId="4" applyFont="1" applyAlignment="1">
      <alignment horizontal="center" vertical="center"/>
    </xf>
    <xf numFmtId="0" fontId="1" fillId="3" borderId="43" xfId="4" applyFill="1" applyBorder="1" applyAlignment="1">
      <alignment horizontal="distributed" vertical="center" indent="1"/>
    </xf>
    <xf numFmtId="0" fontId="1" fillId="3" borderId="37" xfId="4" applyFill="1" applyBorder="1" applyAlignment="1">
      <alignment horizontal="distributed" vertical="center" indent="1"/>
    </xf>
    <xf numFmtId="0" fontId="1" fillId="3" borderId="8" xfId="4" applyFill="1" applyBorder="1" applyAlignment="1">
      <alignment horizontal="distributed" vertical="center" indent="1"/>
    </xf>
    <xf numFmtId="192" fontId="24" fillId="6" borderId="43" xfId="4" applyNumberFormat="1" applyFont="1" applyFill="1" applyBorder="1" applyAlignment="1">
      <alignment horizontal="center" vertical="center"/>
    </xf>
    <xf numFmtId="192" fontId="24" fillId="6" borderId="37" xfId="4" applyNumberFormat="1" applyFont="1" applyFill="1" applyBorder="1" applyAlignment="1">
      <alignment horizontal="center" vertical="center"/>
    </xf>
    <xf numFmtId="192" fontId="24" fillId="6" borderId="8" xfId="4" applyNumberFormat="1" applyFont="1" applyFill="1" applyBorder="1" applyAlignment="1">
      <alignment horizontal="center" vertical="center"/>
    </xf>
    <xf numFmtId="183" fontId="0" fillId="0" borderId="43" xfId="4" applyNumberFormat="1" applyFont="1" applyBorder="1" applyAlignment="1">
      <alignment horizontal="center" vertical="center"/>
    </xf>
    <xf numFmtId="183" fontId="0" fillId="0" borderId="37" xfId="4" applyNumberFormat="1" applyFont="1" applyBorder="1" applyAlignment="1">
      <alignment horizontal="center" vertical="center"/>
    </xf>
    <xf numFmtId="183" fontId="0" fillId="0" borderId="8" xfId="4" applyNumberFormat="1" applyFont="1" applyBorder="1" applyAlignment="1">
      <alignment horizontal="center" vertical="center"/>
    </xf>
    <xf numFmtId="183" fontId="93" fillId="5" borderId="43" xfId="4" applyNumberFormat="1" applyFont="1" applyFill="1" applyBorder="1" applyAlignment="1">
      <alignment horizontal="center" vertical="center" shrinkToFit="1"/>
    </xf>
    <xf numFmtId="183" fontId="93" fillId="5" borderId="37" xfId="4" applyNumberFormat="1" applyFont="1" applyFill="1" applyBorder="1" applyAlignment="1">
      <alignment horizontal="center" vertical="center" shrinkToFit="1"/>
    </xf>
    <xf numFmtId="183" fontId="93" fillId="5" borderId="43" xfId="4" applyNumberFormat="1" applyFont="1" applyFill="1" applyBorder="1" applyAlignment="1" applyProtection="1">
      <alignment horizontal="center" vertical="center" shrinkToFit="1"/>
      <protection locked="0"/>
    </xf>
    <xf numFmtId="183" fontId="93" fillId="5" borderId="37" xfId="4" applyNumberFormat="1" applyFont="1" applyFill="1" applyBorder="1" applyAlignment="1" applyProtection="1">
      <alignment horizontal="center" vertical="center" shrinkToFit="1"/>
      <protection locked="0"/>
    </xf>
    <xf numFmtId="0" fontId="100" fillId="0" borderId="37" xfId="4" applyFont="1" applyBorder="1" applyAlignment="1" applyProtection="1">
      <alignment horizontal="left" vertical="center"/>
      <protection locked="0"/>
    </xf>
  </cellXfs>
  <cellStyles count="20">
    <cellStyle name="桁区切り" xfId="1" builtinId="6"/>
    <cellStyle name="桁区切り 2" xfId="2" xr:uid="{4F4C4C57-9A56-4C80-B513-E399C661C946}"/>
    <cellStyle name="標準" xfId="0" builtinId="0"/>
    <cellStyle name="標準 2" xfId="3" xr:uid="{2611616A-64CC-42D8-BDDA-C2387687AC90}"/>
    <cellStyle name="標準 3" xfId="4" xr:uid="{8E35ABAC-F3CE-46AC-9065-9CA8510DF586}"/>
    <cellStyle name="標準 4" xfId="5" xr:uid="{CF2904AF-F921-4990-84C5-33C9BE14D087}"/>
    <cellStyle name="標準_【バス新規】shinseiyou_checklist_truck_excel" xfId="6" xr:uid="{CC7B07E6-307E-40CA-9E44-EA54375792E5}"/>
    <cellStyle name="標準_teiki_shinsa_shinseiyou_checklist_excel_bus" xfId="7" xr:uid="{CEC5D595-A66D-4A3D-9A99-266794369DB6}"/>
    <cellStyle name="標準_チェック表表紙&amp;申請書＆事業所一覧表" xfId="8" xr:uid="{B2B9ED92-5D16-4B10-9685-61F0D6E391ED}"/>
    <cellStyle name="標準_チェック表表紙のみ" xfId="9" xr:uid="{8726DFB4-E85B-4AFF-BA7B-B60F2205CEC4}"/>
    <cellStyle name="標準_バス申請用チェックリスト記入表（その２）04.10改訂" xfId="10" xr:uid="{EAB0172D-756B-4F8D-9586-E5CF6CCE7E72}"/>
    <cellStyle name="標準_バス申請用チェックリスト記入表（その２）04.10改訂_バスチェックリスト記入用紙07.04改訂" xfId="11" xr:uid="{FA10B01F-7EEA-4460-9D0C-66FAF9A6FC3B}"/>
    <cellStyle name="標準_更新審査用トラックチェックリストexcel版05.11" xfId="12" xr:uid="{E2BE15FD-B9B2-447B-84E0-3A30AE73A4EA}"/>
    <cellStyle name="標準_更新審査用トラックチェックリストexcel版05.11_【oku】新規タクシーチェックリスト" xfId="13" xr:uid="{6642B978-4083-4142-A5E1-25048356EEA1}"/>
    <cellStyle name="標準_更新審査用トラックチェックリストexcel版05.11_更新審査申請用バスチェックリストexcel版06.01" xfId="14" xr:uid="{B803A422-4CCC-4831-88CF-81683E08DC65}"/>
    <cellStyle name="標準_申請用トラックチェックリスト記入表（その２）改訂04.11" xfId="15" xr:uid="{3D35A355-F3D3-4501-A61A-AA9110F75FEC}"/>
    <cellStyle name="標準_申請用トラックチェックリスト記入表（その２）改訂04.11_チェックリスト改訂07.03" xfId="16" xr:uid="{A2850D64-67E6-46BE-AE24-43B6319D9D35}"/>
    <cellStyle name="標準_申請用トラックチェックリスト記入表（その２）改訂04.11_チェックリスト改訂07.03 2" xfId="17" xr:uid="{2A61BDC6-7202-4A85-85DE-FAEB4E871C57}"/>
    <cellStyle name="標準_申請用トラックチェックリスト記入表（その２）改訂04.11_申請用トラックチェックリストexcel版05.04" xfId="18" xr:uid="{E4500F69-7A9B-45D5-900A-2914DFDF892F}"/>
    <cellStyle name="標準_申請用トラックチェックリスト記入表（その２）改訂04.11_申請用トラックチェックリストexcel版05.04 2" xfId="19" xr:uid="{4186A52C-C2ED-4437-838B-30DD9953F29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70913" name="Group 3">
          <a:extLst>
            <a:ext uri="{FF2B5EF4-FFF2-40B4-BE49-F238E27FC236}">
              <a16:creationId xmlns:a16="http://schemas.microsoft.com/office/drawing/2014/main" id="{B311C406-18F3-7476-8435-0A20FCC378EC}"/>
            </a:ext>
          </a:extLst>
        </xdr:cNvPr>
        <xdr:cNvGrpSpPr>
          <a:grpSpLocks/>
        </xdr:cNvGrpSpPr>
      </xdr:nvGrpSpPr>
      <xdr:grpSpPr bwMode="auto">
        <a:xfrm>
          <a:off x="552450" y="1504950"/>
          <a:ext cx="5848350" cy="1000125"/>
          <a:chOff x="1335" y="3345"/>
          <a:chExt cx="9045" cy="1575"/>
        </a:xfrm>
      </xdr:grpSpPr>
      <xdr:sp macro="" textlink="">
        <xdr:nvSpPr>
          <xdr:cNvPr id="70925" name="AutoShape 4">
            <a:extLst>
              <a:ext uri="{FF2B5EF4-FFF2-40B4-BE49-F238E27FC236}">
                <a16:creationId xmlns:a16="http://schemas.microsoft.com/office/drawing/2014/main" id="{6D58085E-076F-7D19-B483-E96D4BACAA21}"/>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91DFDE22-D4F1-8269-22A9-1928151177D8}"/>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70914" name="AutoShape 62">
          <a:extLst>
            <a:ext uri="{FF2B5EF4-FFF2-40B4-BE49-F238E27FC236}">
              <a16:creationId xmlns:a16="http://schemas.microsoft.com/office/drawing/2014/main" id="{A42E4612-9DFE-76C4-B293-BA52645B76F3}"/>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577850</xdr:colOff>
      <xdr:row>44</xdr:row>
      <xdr:rowOff>76200</xdr:rowOff>
    </xdr:from>
    <xdr:to>
      <xdr:col>8</xdr:col>
      <xdr:colOff>1162052</xdr:colOff>
      <xdr:row>45</xdr:row>
      <xdr:rowOff>200025</xdr:rowOff>
    </xdr:to>
    <xdr:sp macro="" textlink="">
      <xdr:nvSpPr>
        <xdr:cNvPr id="6" name="Text Box 63">
          <a:extLst>
            <a:ext uri="{FF2B5EF4-FFF2-40B4-BE49-F238E27FC236}">
              <a16:creationId xmlns:a16="http://schemas.microsoft.com/office/drawing/2014/main" id="{998523E5-B81F-DDBF-CBB4-5385BF85E20A}"/>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70916" name="Line 64">
          <a:extLst>
            <a:ext uri="{FF2B5EF4-FFF2-40B4-BE49-F238E27FC236}">
              <a16:creationId xmlns:a16="http://schemas.microsoft.com/office/drawing/2014/main" id="{6292FC34-7AEA-390C-240C-99FAEDB3FC22}"/>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70917" name="Group 67">
          <a:extLst>
            <a:ext uri="{FF2B5EF4-FFF2-40B4-BE49-F238E27FC236}">
              <a16:creationId xmlns:a16="http://schemas.microsoft.com/office/drawing/2014/main" id="{8723E59B-69E0-6D37-88A7-1CDAA3E88460}"/>
            </a:ext>
          </a:extLst>
        </xdr:cNvPr>
        <xdr:cNvGrpSpPr>
          <a:grpSpLocks/>
        </xdr:cNvGrpSpPr>
      </xdr:nvGrpSpPr>
      <xdr:grpSpPr bwMode="auto">
        <a:xfrm>
          <a:off x="1190625" y="3743325"/>
          <a:ext cx="4533900" cy="638175"/>
          <a:chOff x="125" y="387"/>
          <a:chExt cx="434" cy="58"/>
        </a:xfrm>
      </xdr:grpSpPr>
      <xdr:sp macro="" textlink="">
        <xdr:nvSpPr>
          <xdr:cNvPr id="70923" name="AutoShape 68">
            <a:extLst>
              <a:ext uri="{FF2B5EF4-FFF2-40B4-BE49-F238E27FC236}">
                <a16:creationId xmlns:a16="http://schemas.microsoft.com/office/drawing/2014/main" id="{117A6B16-3F58-A6E9-DC09-DA9533E6DB4C}"/>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F0135AEA-2991-3A86-46D2-A1578CAB8328}"/>
              </a:ext>
            </a:extLst>
          </xdr:cNvPr>
          <xdr:cNvSpPr txBox="1">
            <a:spLocks noChangeArrowheads="1"/>
          </xdr:cNvSpPr>
        </xdr:nvSpPr>
        <xdr:spPr bwMode="auto">
          <a:xfrm>
            <a:off x="172" y="398"/>
            <a:ext cx="36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70918" name="AutoShape 70">
          <a:extLst>
            <a:ext uri="{FF2B5EF4-FFF2-40B4-BE49-F238E27FC236}">
              <a16:creationId xmlns:a16="http://schemas.microsoft.com/office/drawing/2014/main" id="{0FBB666B-2FE8-DB3F-B710-3573DB6CC72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7B025A10-493D-6DBF-C20C-E68BEF899234}"/>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70920" name="Line 37">
          <a:extLst>
            <a:ext uri="{FF2B5EF4-FFF2-40B4-BE49-F238E27FC236}">
              <a16:creationId xmlns:a16="http://schemas.microsoft.com/office/drawing/2014/main" id="{BE01910B-CC08-D711-173B-84644C6FDE8A}"/>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70921" name="Rectangle 38">
          <a:extLst>
            <a:ext uri="{FF2B5EF4-FFF2-40B4-BE49-F238E27FC236}">
              <a16:creationId xmlns:a16="http://schemas.microsoft.com/office/drawing/2014/main" id="{01B3593D-789A-E165-9620-A7372A1E4DDD}"/>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38100</xdr:rowOff>
    </xdr:from>
    <xdr:to>
      <xdr:col>2</xdr:col>
      <xdr:colOff>123825</xdr:colOff>
      <xdr:row>7</xdr:row>
      <xdr:rowOff>104775</xdr:rowOff>
    </xdr:to>
    <xdr:pic>
      <xdr:nvPicPr>
        <xdr:cNvPr id="70922" name="Picture 14" descr="認証ロゴマーク（陸）改訂120409">
          <a:extLst>
            <a:ext uri="{FF2B5EF4-FFF2-40B4-BE49-F238E27FC236}">
              <a16:creationId xmlns:a16="http://schemas.microsoft.com/office/drawing/2014/main" id="{BB1F92F4-C6BF-B218-4C48-34C30FDA46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85725</xdr:rowOff>
        </xdr:from>
        <xdr:to>
          <xdr:col>2</xdr:col>
          <xdr:colOff>38100</xdr:colOff>
          <xdr:row>10</xdr:row>
          <xdr:rowOff>295275</xdr:rowOff>
        </xdr:to>
        <xdr:grpSp>
          <xdr:nvGrpSpPr>
            <xdr:cNvPr id="71787" name="グループ化 55">
              <a:extLst>
                <a:ext uri="{FF2B5EF4-FFF2-40B4-BE49-F238E27FC236}">
                  <a16:creationId xmlns:a16="http://schemas.microsoft.com/office/drawing/2014/main" id="{5D9796B1-EE22-779D-A789-26F25766AE16}"/>
                </a:ext>
              </a:extLst>
            </xdr:cNvPr>
            <xdr:cNvGrpSpPr>
              <a:grpSpLocks/>
            </xdr:cNvGrpSpPr>
          </xdr:nvGrpSpPr>
          <xdr:grpSpPr bwMode="auto">
            <a:xfrm>
              <a:off x="9525" y="2867025"/>
              <a:ext cx="581025" cy="209550"/>
              <a:chOff x="19050" y="3457575"/>
              <a:chExt cx="581025" cy="209550"/>
            </a:xfrm>
          </xdr:grpSpPr>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71788" name="グループ化 73">
              <a:extLst>
                <a:ext uri="{FF2B5EF4-FFF2-40B4-BE49-F238E27FC236}">
                  <a16:creationId xmlns:a16="http://schemas.microsoft.com/office/drawing/2014/main" id="{1DFE28FC-FE89-F1D1-B5E5-4C225A145F1E}"/>
                </a:ext>
              </a:extLst>
            </xdr:cNvPr>
            <xdr:cNvGrpSpPr>
              <a:grpSpLocks/>
            </xdr:cNvGrpSpPr>
          </xdr:nvGrpSpPr>
          <xdr:grpSpPr bwMode="auto">
            <a:xfrm>
              <a:off x="0" y="2247900"/>
              <a:ext cx="647700" cy="247650"/>
              <a:chOff x="19050" y="3457575"/>
              <a:chExt cx="581025" cy="209550"/>
            </a:xfrm>
          </xdr:grpSpPr>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71789" name="グループ化 76">
              <a:extLst>
                <a:ext uri="{FF2B5EF4-FFF2-40B4-BE49-F238E27FC236}">
                  <a16:creationId xmlns:a16="http://schemas.microsoft.com/office/drawing/2014/main" id="{A73E02C7-C8E9-06BB-0793-B5AE1D74480C}"/>
                </a:ext>
              </a:extLst>
            </xdr:cNvPr>
            <xdr:cNvGrpSpPr>
              <a:grpSpLocks/>
            </xdr:cNvGrpSpPr>
          </xdr:nvGrpSpPr>
          <xdr:grpSpPr bwMode="auto">
            <a:xfrm>
              <a:off x="0" y="1676400"/>
              <a:ext cx="647700" cy="266700"/>
              <a:chOff x="19050" y="3457575"/>
              <a:chExt cx="581025" cy="209550"/>
            </a:xfrm>
          </xdr:grpSpPr>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71790" name="グループ化 79">
              <a:extLst>
                <a:ext uri="{FF2B5EF4-FFF2-40B4-BE49-F238E27FC236}">
                  <a16:creationId xmlns:a16="http://schemas.microsoft.com/office/drawing/2014/main" id="{1D36C70F-92BB-B77A-6917-BA671D64158F}"/>
                </a:ext>
              </a:extLst>
            </xdr:cNvPr>
            <xdr:cNvGrpSpPr>
              <a:grpSpLocks/>
            </xdr:cNvGrpSpPr>
          </xdr:nvGrpSpPr>
          <xdr:grpSpPr bwMode="auto">
            <a:xfrm>
              <a:off x="0" y="2000250"/>
              <a:ext cx="647700" cy="247650"/>
              <a:chOff x="19050" y="3457575"/>
              <a:chExt cx="581025" cy="209550"/>
            </a:xfrm>
          </xdr:grpSpPr>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28575</xdr:colOff>
          <xdr:row>13</xdr:row>
          <xdr:rowOff>228600</xdr:rowOff>
        </xdr:to>
        <xdr:grpSp>
          <xdr:nvGrpSpPr>
            <xdr:cNvPr id="71791" name="グループ化 82">
              <a:extLst>
                <a:ext uri="{FF2B5EF4-FFF2-40B4-BE49-F238E27FC236}">
                  <a16:creationId xmlns:a16="http://schemas.microsoft.com/office/drawing/2014/main" id="{0F811F65-E981-285C-341E-F4B1A5CCB852}"/>
                </a:ext>
              </a:extLst>
            </xdr:cNvPr>
            <xdr:cNvGrpSpPr>
              <a:grpSpLocks/>
            </xdr:cNvGrpSpPr>
          </xdr:nvGrpSpPr>
          <xdr:grpSpPr bwMode="auto">
            <a:xfrm>
              <a:off x="0" y="3857625"/>
              <a:ext cx="581025" cy="209550"/>
              <a:chOff x="19050" y="3457575"/>
              <a:chExt cx="581025" cy="209550"/>
            </a:xfrm>
          </xdr:grpSpPr>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28575</xdr:colOff>
          <xdr:row>14</xdr:row>
          <xdr:rowOff>228600</xdr:rowOff>
        </xdr:to>
        <xdr:grpSp>
          <xdr:nvGrpSpPr>
            <xdr:cNvPr id="71792" name="グループ化 85">
              <a:extLst>
                <a:ext uri="{FF2B5EF4-FFF2-40B4-BE49-F238E27FC236}">
                  <a16:creationId xmlns:a16="http://schemas.microsoft.com/office/drawing/2014/main" id="{8470DACD-BA6D-87F1-38BB-68ABBE49B45F}"/>
                </a:ext>
              </a:extLst>
            </xdr:cNvPr>
            <xdr:cNvGrpSpPr>
              <a:grpSpLocks/>
            </xdr:cNvGrpSpPr>
          </xdr:nvGrpSpPr>
          <xdr:grpSpPr bwMode="auto">
            <a:xfrm>
              <a:off x="0" y="4105275"/>
              <a:ext cx="581025" cy="209550"/>
              <a:chOff x="19050" y="3457575"/>
              <a:chExt cx="581025" cy="209550"/>
            </a:xfrm>
          </xdr:grpSpPr>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28575</xdr:colOff>
          <xdr:row>15</xdr:row>
          <xdr:rowOff>228600</xdr:rowOff>
        </xdr:to>
        <xdr:grpSp>
          <xdr:nvGrpSpPr>
            <xdr:cNvPr id="71793" name="グループ化 91">
              <a:extLst>
                <a:ext uri="{FF2B5EF4-FFF2-40B4-BE49-F238E27FC236}">
                  <a16:creationId xmlns:a16="http://schemas.microsoft.com/office/drawing/2014/main" id="{EFF1F802-C30F-5E04-3CA7-683D71C935FF}"/>
                </a:ext>
              </a:extLst>
            </xdr:cNvPr>
            <xdr:cNvGrpSpPr>
              <a:grpSpLocks/>
            </xdr:cNvGrpSpPr>
          </xdr:nvGrpSpPr>
          <xdr:grpSpPr bwMode="auto">
            <a:xfrm>
              <a:off x="0" y="4352925"/>
              <a:ext cx="581025" cy="209550"/>
              <a:chOff x="19050" y="3457575"/>
              <a:chExt cx="581025" cy="209550"/>
            </a:xfrm>
          </xdr:grpSpPr>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71794" name="グループ化 94">
              <a:extLst>
                <a:ext uri="{FF2B5EF4-FFF2-40B4-BE49-F238E27FC236}">
                  <a16:creationId xmlns:a16="http://schemas.microsoft.com/office/drawing/2014/main" id="{2741B4E0-8072-5B5A-208D-DF55E16E89AE}"/>
                </a:ext>
              </a:extLst>
            </xdr:cNvPr>
            <xdr:cNvGrpSpPr>
              <a:grpSpLocks/>
            </xdr:cNvGrpSpPr>
          </xdr:nvGrpSpPr>
          <xdr:grpSpPr bwMode="auto">
            <a:xfrm>
              <a:off x="0" y="4886325"/>
              <a:ext cx="581025" cy="209550"/>
              <a:chOff x="19050" y="3457575"/>
              <a:chExt cx="581025" cy="209550"/>
            </a:xfrm>
          </xdr:grpSpPr>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85725</xdr:rowOff>
        </xdr:from>
        <xdr:to>
          <xdr:col>2</xdr:col>
          <xdr:colOff>28575</xdr:colOff>
          <xdr:row>18</xdr:row>
          <xdr:rowOff>295275</xdr:rowOff>
        </xdr:to>
        <xdr:grpSp>
          <xdr:nvGrpSpPr>
            <xdr:cNvPr id="71795" name="グループ化 97">
              <a:extLst>
                <a:ext uri="{FF2B5EF4-FFF2-40B4-BE49-F238E27FC236}">
                  <a16:creationId xmlns:a16="http://schemas.microsoft.com/office/drawing/2014/main" id="{9967D598-4279-9730-C83C-C60366E48C49}"/>
                </a:ext>
              </a:extLst>
            </xdr:cNvPr>
            <xdr:cNvGrpSpPr>
              <a:grpSpLocks/>
            </xdr:cNvGrpSpPr>
          </xdr:nvGrpSpPr>
          <xdr:grpSpPr bwMode="auto">
            <a:xfrm>
              <a:off x="0" y="5200650"/>
              <a:ext cx="581025" cy="209550"/>
              <a:chOff x="19050" y="3457575"/>
              <a:chExt cx="581025" cy="209550"/>
            </a:xfrm>
          </xdr:grpSpPr>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28575</xdr:colOff>
          <xdr:row>19</xdr:row>
          <xdr:rowOff>295275</xdr:rowOff>
        </xdr:to>
        <xdr:grpSp>
          <xdr:nvGrpSpPr>
            <xdr:cNvPr id="71796" name="グループ化 100">
              <a:extLst>
                <a:ext uri="{FF2B5EF4-FFF2-40B4-BE49-F238E27FC236}">
                  <a16:creationId xmlns:a16="http://schemas.microsoft.com/office/drawing/2014/main" id="{D03FEB99-2F78-3D27-C055-CA1D79101304}"/>
                </a:ext>
              </a:extLst>
            </xdr:cNvPr>
            <xdr:cNvGrpSpPr>
              <a:grpSpLocks/>
            </xdr:cNvGrpSpPr>
          </xdr:nvGrpSpPr>
          <xdr:grpSpPr bwMode="auto">
            <a:xfrm>
              <a:off x="0" y="5581650"/>
              <a:ext cx="581025" cy="209550"/>
              <a:chOff x="19050" y="3457575"/>
              <a:chExt cx="581025" cy="209550"/>
            </a:xfrm>
          </xdr:grpSpPr>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19050</xdr:rowOff>
        </xdr:from>
        <xdr:to>
          <xdr:col>2</xdr:col>
          <xdr:colOff>28575</xdr:colOff>
          <xdr:row>23</xdr:row>
          <xdr:rowOff>228600</xdr:rowOff>
        </xdr:to>
        <xdr:grpSp>
          <xdr:nvGrpSpPr>
            <xdr:cNvPr id="71797" name="グループ化 106">
              <a:extLst>
                <a:ext uri="{FF2B5EF4-FFF2-40B4-BE49-F238E27FC236}">
                  <a16:creationId xmlns:a16="http://schemas.microsoft.com/office/drawing/2014/main" id="{2016FB74-DFCA-203A-BC39-9CB65B6B01A5}"/>
                </a:ext>
              </a:extLst>
            </xdr:cNvPr>
            <xdr:cNvGrpSpPr>
              <a:grpSpLocks/>
            </xdr:cNvGrpSpPr>
          </xdr:nvGrpSpPr>
          <xdr:grpSpPr bwMode="auto">
            <a:xfrm>
              <a:off x="0" y="6819900"/>
              <a:ext cx="581025" cy="209550"/>
              <a:chOff x="19050" y="3457575"/>
              <a:chExt cx="581025" cy="209550"/>
            </a:xfrm>
          </xdr:grpSpPr>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19050</xdr:rowOff>
        </xdr:from>
        <xdr:to>
          <xdr:col>2</xdr:col>
          <xdr:colOff>28575</xdr:colOff>
          <xdr:row>24</xdr:row>
          <xdr:rowOff>228600</xdr:rowOff>
        </xdr:to>
        <xdr:grpSp>
          <xdr:nvGrpSpPr>
            <xdr:cNvPr id="71798" name="グループ化 109">
              <a:extLst>
                <a:ext uri="{FF2B5EF4-FFF2-40B4-BE49-F238E27FC236}">
                  <a16:creationId xmlns:a16="http://schemas.microsoft.com/office/drawing/2014/main" id="{CA203A21-9844-42AA-3DEA-1F803B493D09}"/>
                </a:ext>
              </a:extLst>
            </xdr:cNvPr>
            <xdr:cNvGrpSpPr>
              <a:grpSpLocks/>
            </xdr:cNvGrpSpPr>
          </xdr:nvGrpSpPr>
          <xdr:grpSpPr bwMode="auto">
            <a:xfrm>
              <a:off x="0" y="7067550"/>
              <a:ext cx="581025" cy="209550"/>
              <a:chOff x="19050" y="3457575"/>
              <a:chExt cx="581025" cy="209550"/>
            </a:xfrm>
          </xdr:grpSpPr>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76200</xdr:rowOff>
        </xdr:from>
        <xdr:to>
          <xdr:col>2</xdr:col>
          <xdr:colOff>28575</xdr:colOff>
          <xdr:row>25</xdr:row>
          <xdr:rowOff>285750</xdr:rowOff>
        </xdr:to>
        <xdr:grpSp>
          <xdr:nvGrpSpPr>
            <xdr:cNvPr id="71799" name="グループ化 112">
              <a:extLst>
                <a:ext uri="{FF2B5EF4-FFF2-40B4-BE49-F238E27FC236}">
                  <a16:creationId xmlns:a16="http://schemas.microsoft.com/office/drawing/2014/main" id="{FC6ADD2D-6B0D-CADE-6412-BA7566F44189}"/>
                </a:ext>
              </a:extLst>
            </xdr:cNvPr>
            <xdr:cNvGrpSpPr>
              <a:grpSpLocks/>
            </xdr:cNvGrpSpPr>
          </xdr:nvGrpSpPr>
          <xdr:grpSpPr bwMode="auto">
            <a:xfrm>
              <a:off x="0" y="7372350"/>
              <a:ext cx="581025" cy="209550"/>
              <a:chOff x="19050" y="3457575"/>
              <a:chExt cx="581025" cy="209550"/>
            </a:xfrm>
          </xdr:grpSpPr>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85725</xdr:rowOff>
        </xdr:from>
        <xdr:to>
          <xdr:col>2</xdr:col>
          <xdr:colOff>28575</xdr:colOff>
          <xdr:row>26</xdr:row>
          <xdr:rowOff>295275</xdr:rowOff>
        </xdr:to>
        <xdr:grpSp>
          <xdr:nvGrpSpPr>
            <xdr:cNvPr id="71800" name="グループ化 115">
              <a:extLst>
                <a:ext uri="{FF2B5EF4-FFF2-40B4-BE49-F238E27FC236}">
                  <a16:creationId xmlns:a16="http://schemas.microsoft.com/office/drawing/2014/main" id="{0C33CC11-8145-7993-C893-16A357E83569}"/>
                </a:ext>
              </a:extLst>
            </xdr:cNvPr>
            <xdr:cNvGrpSpPr>
              <a:grpSpLocks/>
            </xdr:cNvGrpSpPr>
          </xdr:nvGrpSpPr>
          <xdr:grpSpPr bwMode="auto">
            <a:xfrm>
              <a:off x="0" y="7791450"/>
              <a:ext cx="581025" cy="209550"/>
              <a:chOff x="19050" y="3457575"/>
              <a:chExt cx="581025" cy="209550"/>
            </a:xfrm>
          </xdr:grpSpPr>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19050</xdr:rowOff>
        </xdr:from>
        <xdr:to>
          <xdr:col>2</xdr:col>
          <xdr:colOff>28575</xdr:colOff>
          <xdr:row>28</xdr:row>
          <xdr:rowOff>228600</xdr:rowOff>
        </xdr:to>
        <xdr:grpSp>
          <xdr:nvGrpSpPr>
            <xdr:cNvPr id="71801" name="グループ化 118">
              <a:extLst>
                <a:ext uri="{FF2B5EF4-FFF2-40B4-BE49-F238E27FC236}">
                  <a16:creationId xmlns:a16="http://schemas.microsoft.com/office/drawing/2014/main" id="{754DCD58-1E9C-0C9A-490F-C0B9498E517B}"/>
                </a:ext>
              </a:extLst>
            </xdr:cNvPr>
            <xdr:cNvGrpSpPr>
              <a:grpSpLocks/>
            </xdr:cNvGrpSpPr>
          </xdr:nvGrpSpPr>
          <xdr:grpSpPr bwMode="auto">
            <a:xfrm>
              <a:off x="0" y="8429625"/>
              <a:ext cx="581025" cy="209550"/>
              <a:chOff x="19050" y="3457575"/>
              <a:chExt cx="581025" cy="209550"/>
            </a:xfrm>
          </xdr:grpSpPr>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71802" name="グループ化 121">
              <a:extLst>
                <a:ext uri="{FF2B5EF4-FFF2-40B4-BE49-F238E27FC236}">
                  <a16:creationId xmlns:a16="http://schemas.microsoft.com/office/drawing/2014/main" id="{C3155309-6942-6470-DE9E-5FFC32E3075C}"/>
                </a:ext>
              </a:extLst>
            </xdr:cNvPr>
            <xdr:cNvGrpSpPr>
              <a:grpSpLocks/>
            </xdr:cNvGrpSpPr>
          </xdr:nvGrpSpPr>
          <xdr:grpSpPr bwMode="auto">
            <a:xfrm>
              <a:off x="0" y="8743950"/>
              <a:ext cx="581025" cy="209550"/>
              <a:chOff x="19050" y="3457575"/>
              <a:chExt cx="581025" cy="209550"/>
            </a:xfrm>
          </xdr:grpSpPr>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19050</xdr:rowOff>
        </xdr:from>
        <xdr:to>
          <xdr:col>2</xdr:col>
          <xdr:colOff>28575</xdr:colOff>
          <xdr:row>30</xdr:row>
          <xdr:rowOff>228600</xdr:rowOff>
        </xdr:to>
        <xdr:grpSp>
          <xdr:nvGrpSpPr>
            <xdr:cNvPr id="71803" name="グループ化 124">
              <a:extLst>
                <a:ext uri="{FF2B5EF4-FFF2-40B4-BE49-F238E27FC236}">
                  <a16:creationId xmlns:a16="http://schemas.microsoft.com/office/drawing/2014/main" id="{A900652F-F7D4-3FAF-A7AB-121033B1FC1D}"/>
                </a:ext>
              </a:extLst>
            </xdr:cNvPr>
            <xdr:cNvGrpSpPr>
              <a:grpSpLocks/>
            </xdr:cNvGrpSpPr>
          </xdr:nvGrpSpPr>
          <xdr:grpSpPr bwMode="auto">
            <a:xfrm>
              <a:off x="0" y="9096375"/>
              <a:ext cx="581025" cy="209550"/>
              <a:chOff x="19050" y="3457575"/>
              <a:chExt cx="581025" cy="20955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28575</xdr:colOff>
          <xdr:row>31</xdr:row>
          <xdr:rowOff>209550</xdr:rowOff>
        </xdr:to>
        <xdr:grpSp>
          <xdr:nvGrpSpPr>
            <xdr:cNvPr id="71804" name="グループ化 127">
              <a:extLst>
                <a:ext uri="{FF2B5EF4-FFF2-40B4-BE49-F238E27FC236}">
                  <a16:creationId xmlns:a16="http://schemas.microsoft.com/office/drawing/2014/main" id="{B5B80AC1-F81E-F32D-1389-5B386D9184EC}"/>
                </a:ext>
              </a:extLst>
            </xdr:cNvPr>
            <xdr:cNvGrpSpPr>
              <a:grpSpLocks/>
            </xdr:cNvGrpSpPr>
          </xdr:nvGrpSpPr>
          <xdr:grpSpPr bwMode="auto">
            <a:xfrm>
              <a:off x="0" y="9363075"/>
              <a:ext cx="581025" cy="171450"/>
              <a:chOff x="19050" y="3457575"/>
              <a:chExt cx="581025" cy="209550"/>
            </a:xfrm>
          </xdr:grpSpPr>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19050</xdr:rowOff>
        </xdr:from>
        <xdr:to>
          <xdr:col>2</xdr:col>
          <xdr:colOff>28575</xdr:colOff>
          <xdr:row>32</xdr:row>
          <xdr:rowOff>228600</xdr:rowOff>
        </xdr:to>
        <xdr:grpSp>
          <xdr:nvGrpSpPr>
            <xdr:cNvPr id="71805" name="グループ化 130">
              <a:extLst>
                <a:ext uri="{FF2B5EF4-FFF2-40B4-BE49-F238E27FC236}">
                  <a16:creationId xmlns:a16="http://schemas.microsoft.com/office/drawing/2014/main" id="{05C75DE1-03FE-9D08-82D1-923CE6A0D1C8}"/>
                </a:ext>
              </a:extLst>
            </xdr:cNvPr>
            <xdr:cNvGrpSpPr>
              <a:grpSpLocks/>
            </xdr:cNvGrpSpPr>
          </xdr:nvGrpSpPr>
          <xdr:grpSpPr bwMode="auto">
            <a:xfrm>
              <a:off x="0" y="9715500"/>
              <a:ext cx="581025" cy="209550"/>
              <a:chOff x="19050" y="3457575"/>
              <a:chExt cx="581025" cy="209550"/>
            </a:xfrm>
          </xdr:grpSpPr>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28575</xdr:colOff>
          <xdr:row>34</xdr:row>
          <xdr:rowOff>228600</xdr:rowOff>
        </xdr:to>
        <xdr:grpSp>
          <xdr:nvGrpSpPr>
            <xdr:cNvPr id="71806" name="グループ化 133">
              <a:extLst>
                <a:ext uri="{FF2B5EF4-FFF2-40B4-BE49-F238E27FC236}">
                  <a16:creationId xmlns:a16="http://schemas.microsoft.com/office/drawing/2014/main" id="{3B601480-91F8-AD6F-F791-7B03BAF2B18B}"/>
                </a:ext>
              </a:extLst>
            </xdr:cNvPr>
            <xdr:cNvGrpSpPr>
              <a:grpSpLocks/>
            </xdr:cNvGrpSpPr>
          </xdr:nvGrpSpPr>
          <xdr:grpSpPr bwMode="auto">
            <a:xfrm>
              <a:off x="0" y="10248900"/>
              <a:ext cx="581025" cy="209550"/>
              <a:chOff x="19050" y="3457575"/>
              <a:chExt cx="581025" cy="209550"/>
            </a:xfrm>
          </xdr:grpSpPr>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28575</xdr:colOff>
          <xdr:row>35</xdr:row>
          <xdr:rowOff>295275</xdr:rowOff>
        </xdr:to>
        <xdr:grpSp>
          <xdr:nvGrpSpPr>
            <xdr:cNvPr id="71807" name="グループ化 139">
              <a:extLst>
                <a:ext uri="{FF2B5EF4-FFF2-40B4-BE49-F238E27FC236}">
                  <a16:creationId xmlns:a16="http://schemas.microsoft.com/office/drawing/2014/main" id="{67D1F995-7407-CA4B-CCA5-AA49F5429FEA}"/>
                </a:ext>
              </a:extLst>
            </xdr:cNvPr>
            <xdr:cNvGrpSpPr>
              <a:grpSpLocks/>
            </xdr:cNvGrpSpPr>
          </xdr:nvGrpSpPr>
          <xdr:grpSpPr bwMode="auto">
            <a:xfrm>
              <a:off x="0" y="10563225"/>
              <a:ext cx="581025" cy="209550"/>
              <a:chOff x="19050" y="3457575"/>
              <a:chExt cx="581025" cy="20955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19050</xdr:rowOff>
        </xdr:from>
        <xdr:to>
          <xdr:col>2</xdr:col>
          <xdr:colOff>28575</xdr:colOff>
          <xdr:row>36</xdr:row>
          <xdr:rowOff>228600</xdr:rowOff>
        </xdr:to>
        <xdr:grpSp>
          <xdr:nvGrpSpPr>
            <xdr:cNvPr id="71808" name="グループ化 145">
              <a:extLst>
                <a:ext uri="{FF2B5EF4-FFF2-40B4-BE49-F238E27FC236}">
                  <a16:creationId xmlns:a16="http://schemas.microsoft.com/office/drawing/2014/main" id="{288F6740-CC2F-6F7A-B06C-BAE9B7C24F71}"/>
                </a:ext>
              </a:extLst>
            </xdr:cNvPr>
            <xdr:cNvGrpSpPr>
              <a:grpSpLocks/>
            </xdr:cNvGrpSpPr>
          </xdr:nvGrpSpPr>
          <xdr:grpSpPr bwMode="auto">
            <a:xfrm>
              <a:off x="0" y="10877550"/>
              <a:ext cx="581025" cy="209550"/>
              <a:chOff x="19050" y="3457575"/>
              <a:chExt cx="581025" cy="209550"/>
            </a:xfrm>
          </xdr:grpSpPr>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85725</xdr:rowOff>
        </xdr:from>
        <xdr:to>
          <xdr:col>2</xdr:col>
          <xdr:colOff>28575</xdr:colOff>
          <xdr:row>37</xdr:row>
          <xdr:rowOff>295275</xdr:rowOff>
        </xdr:to>
        <xdr:grpSp>
          <xdr:nvGrpSpPr>
            <xdr:cNvPr id="71809" name="グループ化 151">
              <a:extLst>
                <a:ext uri="{FF2B5EF4-FFF2-40B4-BE49-F238E27FC236}">
                  <a16:creationId xmlns:a16="http://schemas.microsoft.com/office/drawing/2014/main" id="{485C6AFF-3082-210F-A094-E9DFB951261D}"/>
                </a:ext>
              </a:extLst>
            </xdr:cNvPr>
            <xdr:cNvGrpSpPr>
              <a:grpSpLocks/>
            </xdr:cNvGrpSpPr>
          </xdr:nvGrpSpPr>
          <xdr:grpSpPr bwMode="auto">
            <a:xfrm>
              <a:off x="0" y="11191875"/>
              <a:ext cx="581025" cy="209550"/>
              <a:chOff x="19050" y="3457575"/>
              <a:chExt cx="581025" cy="209550"/>
            </a:xfrm>
          </xdr:grpSpPr>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85725</xdr:rowOff>
        </xdr:from>
        <xdr:to>
          <xdr:col>2</xdr:col>
          <xdr:colOff>28575</xdr:colOff>
          <xdr:row>39</xdr:row>
          <xdr:rowOff>295275</xdr:rowOff>
        </xdr:to>
        <xdr:grpSp>
          <xdr:nvGrpSpPr>
            <xdr:cNvPr id="71810" name="グループ化 157">
              <a:extLst>
                <a:ext uri="{FF2B5EF4-FFF2-40B4-BE49-F238E27FC236}">
                  <a16:creationId xmlns:a16="http://schemas.microsoft.com/office/drawing/2014/main" id="{9E3E63F8-F06F-1677-7245-9833E7397DEA}"/>
                </a:ext>
              </a:extLst>
            </xdr:cNvPr>
            <xdr:cNvGrpSpPr>
              <a:grpSpLocks/>
            </xdr:cNvGrpSpPr>
          </xdr:nvGrpSpPr>
          <xdr:grpSpPr bwMode="auto">
            <a:xfrm>
              <a:off x="0" y="11858625"/>
              <a:ext cx="581025" cy="209550"/>
              <a:chOff x="19050" y="3457575"/>
              <a:chExt cx="581025" cy="209550"/>
            </a:xfrm>
          </xdr:grpSpPr>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19050</xdr:rowOff>
        </xdr:from>
        <xdr:to>
          <xdr:col>2</xdr:col>
          <xdr:colOff>28575</xdr:colOff>
          <xdr:row>40</xdr:row>
          <xdr:rowOff>228600</xdr:rowOff>
        </xdr:to>
        <xdr:grpSp>
          <xdr:nvGrpSpPr>
            <xdr:cNvPr id="71811" name="グループ化 160">
              <a:extLst>
                <a:ext uri="{FF2B5EF4-FFF2-40B4-BE49-F238E27FC236}">
                  <a16:creationId xmlns:a16="http://schemas.microsoft.com/office/drawing/2014/main" id="{F3469C99-AD90-C7A4-214F-F29918ACEC0C}"/>
                </a:ext>
              </a:extLst>
            </xdr:cNvPr>
            <xdr:cNvGrpSpPr>
              <a:grpSpLocks/>
            </xdr:cNvGrpSpPr>
          </xdr:nvGrpSpPr>
          <xdr:grpSpPr bwMode="auto">
            <a:xfrm>
              <a:off x="0" y="12172950"/>
              <a:ext cx="581025" cy="209550"/>
              <a:chOff x="19050" y="3457575"/>
              <a:chExt cx="581025" cy="209550"/>
            </a:xfrm>
          </xdr:grpSpPr>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19050</xdr:rowOff>
        </xdr:from>
        <xdr:to>
          <xdr:col>2</xdr:col>
          <xdr:colOff>28575</xdr:colOff>
          <xdr:row>41</xdr:row>
          <xdr:rowOff>228600</xdr:rowOff>
        </xdr:to>
        <xdr:grpSp>
          <xdr:nvGrpSpPr>
            <xdr:cNvPr id="71812" name="グループ化 163">
              <a:extLst>
                <a:ext uri="{FF2B5EF4-FFF2-40B4-BE49-F238E27FC236}">
                  <a16:creationId xmlns:a16="http://schemas.microsoft.com/office/drawing/2014/main" id="{5D064388-B830-EA2C-0809-DFA9BA99CF42}"/>
                </a:ext>
              </a:extLst>
            </xdr:cNvPr>
            <xdr:cNvGrpSpPr>
              <a:grpSpLocks/>
            </xdr:cNvGrpSpPr>
          </xdr:nvGrpSpPr>
          <xdr:grpSpPr bwMode="auto">
            <a:xfrm>
              <a:off x="0" y="12525375"/>
              <a:ext cx="581025" cy="209550"/>
              <a:chOff x="19050" y="3457575"/>
              <a:chExt cx="581025" cy="209550"/>
            </a:xfrm>
          </xdr:grpSpPr>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xdr:row>
          <xdr:rowOff>19050</xdr:rowOff>
        </xdr:from>
        <xdr:to>
          <xdr:col>2</xdr:col>
          <xdr:colOff>28575</xdr:colOff>
          <xdr:row>42</xdr:row>
          <xdr:rowOff>228600</xdr:rowOff>
        </xdr:to>
        <xdr:grpSp>
          <xdr:nvGrpSpPr>
            <xdr:cNvPr id="71813" name="グループ化 166">
              <a:extLst>
                <a:ext uri="{FF2B5EF4-FFF2-40B4-BE49-F238E27FC236}">
                  <a16:creationId xmlns:a16="http://schemas.microsoft.com/office/drawing/2014/main" id="{56387D4A-CB3D-9568-B0F7-3A2990C6F9AF}"/>
                </a:ext>
              </a:extLst>
            </xdr:cNvPr>
            <xdr:cNvGrpSpPr>
              <a:grpSpLocks/>
            </xdr:cNvGrpSpPr>
          </xdr:nvGrpSpPr>
          <xdr:grpSpPr bwMode="auto">
            <a:xfrm>
              <a:off x="0" y="12906375"/>
              <a:ext cx="581025" cy="209550"/>
              <a:chOff x="19050" y="3457575"/>
              <a:chExt cx="581025" cy="209550"/>
            </a:xfrm>
          </xdr:grpSpPr>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71814" name="グループ化 85">
              <a:extLst>
                <a:ext uri="{FF2B5EF4-FFF2-40B4-BE49-F238E27FC236}">
                  <a16:creationId xmlns:a16="http://schemas.microsoft.com/office/drawing/2014/main" id="{BF309D91-5C03-F39A-0301-BC45DD6153AC}"/>
                </a:ext>
              </a:extLst>
            </xdr:cNvPr>
            <xdr:cNvGrpSpPr>
              <a:grpSpLocks/>
            </xdr:cNvGrpSpPr>
          </xdr:nvGrpSpPr>
          <xdr:grpSpPr bwMode="auto">
            <a:xfrm>
              <a:off x="0" y="3324225"/>
              <a:ext cx="581025" cy="209550"/>
              <a:chOff x="19050" y="3457575"/>
              <a:chExt cx="581025" cy="209550"/>
            </a:xfrm>
          </xdr:grpSpPr>
          <xdr:sp macro="" textlink="">
            <xdr:nvSpPr>
              <xdr:cNvPr id="60569" name="Check Box 10393" hidden="1">
                <a:extLst>
                  <a:ext uri="{63B3BB69-23CF-44E3-9099-C40C66FF867C}">
                    <a14:compatExt spid="_x0000_s60569"/>
                  </a:ext>
                  <a:ext uri="{FF2B5EF4-FFF2-40B4-BE49-F238E27FC236}">
                    <a16:creationId xmlns:a16="http://schemas.microsoft.com/office/drawing/2014/main" id="{00000000-0008-0000-0100-000099E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0570" name="Check Box 10394" hidden="1">
                <a:extLst>
                  <a:ext uri="{63B3BB69-23CF-44E3-9099-C40C66FF867C}">
                    <a14:compatExt spid="_x0000_s60570"/>
                  </a:ext>
                  <a:ext uri="{FF2B5EF4-FFF2-40B4-BE49-F238E27FC236}">
                    <a16:creationId xmlns:a16="http://schemas.microsoft.com/office/drawing/2014/main" id="{00000000-0008-0000-0100-00009AE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28575</xdr:rowOff>
        </xdr:from>
        <xdr:to>
          <xdr:col>2</xdr:col>
          <xdr:colOff>28575</xdr:colOff>
          <xdr:row>3</xdr:row>
          <xdr:rowOff>238125</xdr:rowOff>
        </xdr:to>
        <xdr:grpSp>
          <xdr:nvGrpSpPr>
            <xdr:cNvPr id="68223" name="グループ化 42">
              <a:extLst>
                <a:ext uri="{FF2B5EF4-FFF2-40B4-BE49-F238E27FC236}">
                  <a16:creationId xmlns:a16="http://schemas.microsoft.com/office/drawing/2014/main" id="{5DC496A6-F5B4-13EF-0380-F0A6FD2A336A}"/>
                </a:ext>
              </a:extLst>
            </xdr:cNvPr>
            <xdr:cNvGrpSpPr>
              <a:grpSpLocks/>
            </xdr:cNvGrpSpPr>
          </xdr:nvGrpSpPr>
          <xdr:grpSpPr bwMode="auto">
            <a:xfrm>
              <a:off x="0" y="923925"/>
              <a:ext cx="581025" cy="209550"/>
              <a:chOff x="19050" y="3457575"/>
              <a:chExt cx="581025" cy="209550"/>
            </a:xfrm>
          </xdr:grpSpPr>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28575</xdr:colOff>
          <xdr:row>4</xdr:row>
          <xdr:rowOff>238125</xdr:rowOff>
        </xdr:to>
        <xdr:grpSp>
          <xdr:nvGrpSpPr>
            <xdr:cNvPr id="68224" name="グループ化 48">
              <a:extLst>
                <a:ext uri="{FF2B5EF4-FFF2-40B4-BE49-F238E27FC236}">
                  <a16:creationId xmlns:a16="http://schemas.microsoft.com/office/drawing/2014/main" id="{274FC635-EA5D-15A1-1B18-0E36AED25E1B}"/>
                </a:ext>
              </a:extLst>
            </xdr:cNvPr>
            <xdr:cNvGrpSpPr>
              <a:grpSpLocks/>
            </xdr:cNvGrpSpPr>
          </xdr:nvGrpSpPr>
          <xdr:grpSpPr bwMode="auto">
            <a:xfrm>
              <a:off x="0" y="1171575"/>
              <a:ext cx="581025" cy="209550"/>
              <a:chOff x="19050" y="3457575"/>
              <a:chExt cx="581025" cy="209550"/>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68225" name="グループ化 54">
              <a:extLst>
                <a:ext uri="{FF2B5EF4-FFF2-40B4-BE49-F238E27FC236}">
                  <a16:creationId xmlns:a16="http://schemas.microsoft.com/office/drawing/2014/main" id="{00CF44A9-0093-3A52-5BE4-3F92C3A2B068}"/>
                </a:ext>
              </a:extLst>
            </xdr:cNvPr>
            <xdr:cNvGrpSpPr>
              <a:grpSpLocks/>
            </xdr:cNvGrpSpPr>
          </xdr:nvGrpSpPr>
          <xdr:grpSpPr bwMode="auto">
            <a:xfrm>
              <a:off x="0" y="1409700"/>
              <a:ext cx="581025" cy="209550"/>
              <a:chOff x="19050" y="3457575"/>
              <a:chExt cx="581025" cy="209550"/>
            </a:xfrm>
          </xdr:grpSpPr>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68226" name="グループ化 57">
              <a:extLst>
                <a:ext uri="{FF2B5EF4-FFF2-40B4-BE49-F238E27FC236}">
                  <a16:creationId xmlns:a16="http://schemas.microsoft.com/office/drawing/2014/main" id="{733F7D80-B67F-9F9C-12A3-95A4A40E04B4}"/>
                </a:ext>
              </a:extLst>
            </xdr:cNvPr>
            <xdr:cNvGrpSpPr>
              <a:grpSpLocks/>
            </xdr:cNvGrpSpPr>
          </xdr:nvGrpSpPr>
          <xdr:grpSpPr bwMode="auto">
            <a:xfrm>
              <a:off x="0" y="1943100"/>
              <a:ext cx="581025" cy="209550"/>
              <a:chOff x="19050" y="3457575"/>
              <a:chExt cx="581025" cy="209550"/>
            </a:xfrm>
          </xdr:grpSpPr>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68227" name="グループ化 63">
              <a:extLst>
                <a:ext uri="{FF2B5EF4-FFF2-40B4-BE49-F238E27FC236}">
                  <a16:creationId xmlns:a16="http://schemas.microsoft.com/office/drawing/2014/main" id="{054AEF8B-C98D-F4B0-5422-FFCD8DEA2D8E}"/>
                </a:ext>
              </a:extLst>
            </xdr:cNvPr>
            <xdr:cNvGrpSpPr>
              <a:grpSpLocks/>
            </xdr:cNvGrpSpPr>
          </xdr:nvGrpSpPr>
          <xdr:grpSpPr bwMode="auto">
            <a:xfrm>
              <a:off x="0" y="2257425"/>
              <a:ext cx="581025" cy="209550"/>
              <a:chOff x="19050" y="3457575"/>
              <a:chExt cx="581025" cy="209550"/>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85725</xdr:rowOff>
        </xdr:from>
        <xdr:to>
          <xdr:col>2</xdr:col>
          <xdr:colOff>28575</xdr:colOff>
          <xdr:row>9</xdr:row>
          <xdr:rowOff>295275</xdr:rowOff>
        </xdr:to>
        <xdr:grpSp>
          <xdr:nvGrpSpPr>
            <xdr:cNvPr id="68228" name="グループ化 66">
              <a:extLst>
                <a:ext uri="{FF2B5EF4-FFF2-40B4-BE49-F238E27FC236}">
                  <a16:creationId xmlns:a16="http://schemas.microsoft.com/office/drawing/2014/main" id="{45B9DD69-9135-090B-2CEC-18CF0838B2D1}"/>
                </a:ext>
              </a:extLst>
            </xdr:cNvPr>
            <xdr:cNvGrpSpPr>
              <a:grpSpLocks/>
            </xdr:cNvGrpSpPr>
          </xdr:nvGrpSpPr>
          <xdr:grpSpPr bwMode="auto">
            <a:xfrm>
              <a:off x="0" y="2638425"/>
              <a:ext cx="581025" cy="209550"/>
              <a:chOff x="19050" y="3457575"/>
              <a:chExt cx="581025" cy="209550"/>
            </a:xfrm>
          </xdr:grpSpPr>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68229" name="グループ化 72">
              <a:extLst>
                <a:ext uri="{FF2B5EF4-FFF2-40B4-BE49-F238E27FC236}">
                  <a16:creationId xmlns:a16="http://schemas.microsoft.com/office/drawing/2014/main" id="{E05228BC-0037-F442-7E25-FEB190F7C103}"/>
                </a:ext>
              </a:extLst>
            </xdr:cNvPr>
            <xdr:cNvGrpSpPr>
              <a:grpSpLocks/>
            </xdr:cNvGrpSpPr>
          </xdr:nvGrpSpPr>
          <xdr:grpSpPr bwMode="auto">
            <a:xfrm>
              <a:off x="0" y="2952750"/>
              <a:ext cx="581025" cy="209550"/>
              <a:chOff x="19050" y="3457575"/>
              <a:chExt cx="581025" cy="209550"/>
            </a:xfrm>
          </xdr:grpSpPr>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68230" name="グループ化 75">
              <a:extLst>
                <a:ext uri="{FF2B5EF4-FFF2-40B4-BE49-F238E27FC236}">
                  <a16:creationId xmlns:a16="http://schemas.microsoft.com/office/drawing/2014/main" id="{F1D4290D-9A6E-1679-B044-E83F9F13CFB2}"/>
                </a:ext>
              </a:extLst>
            </xdr:cNvPr>
            <xdr:cNvGrpSpPr>
              <a:grpSpLocks/>
            </xdr:cNvGrpSpPr>
          </xdr:nvGrpSpPr>
          <xdr:grpSpPr bwMode="auto">
            <a:xfrm>
              <a:off x="0" y="3619500"/>
              <a:ext cx="581025" cy="209550"/>
              <a:chOff x="19050" y="3457575"/>
              <a:chExt cx="581025" cy="209550"/>
            </a:xfrm>
          </xdr:grpSpPr>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68231" name="グループ化 81">
              <a:extLst>
                <a:ext uri="{FF2B5EF4-FFF2-40B4-BE49-F238E27FC236}">
                  <a16:creationId xmlns:a16="http://schemas.microsoft.com/office/drawing/2014/main" id="{1BFC98E5-14A8-5A5C-6B52-DC55264DE3C3}"/>
                </a:ext>
              </a:extLst>
            </xdr:cNvPr>
            <xdr:cNvGrpSpPr>
              <a:grpSpLocks/>
            </xdr:cNvGrpSpPr>
          </xdr:nvGrpSpPr>
          <xdr:grpSpPr bwMode="auto">
            <a:xfrm>
              <a:off x="0" y="4953000"/>
              <a:ext cx="581025" cy="209550"/>
              <a:chOff x="19050" y="3457575"/>
              <a:chExt cx="581025" cy="209550"/>
            </a:xfrm>
          </xdr:grpSpPr>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76200</xdr:rowOff>
        </xdr:from>
        <xdr:to>
          <xdr:col>2</xdr:col>
          <xdr:colOff>28575</xdr:colOff>
          <xdr:row>17</xdr:row>
          <xdr:rowOff>276225</xdr:rowOff>
        </xdr:to>
        <xdr:grpSp>
          <xdr:nvGrpSpPr>
            <xdr:cNvPr id="68232" name="グループ化 84">
              <a:extLst>
                <a:ext uri="{FF2B5EF4-FFF2-40B4-BE49-F238E27FC236}">
                  <a16:creationId xmlns:a16="http://schemas.microsoft.com/office/drawing/2014/main" id="{7ECC0919-05A0-73B2-9B32-DF235785BAC3}"/>
                </a:ext>
              </a:extLst>
            </xdr:cNvPr>
            <xdr:cNvGrpSpPr>
              <a:grpSpLocks/>
            </xdr:cNvGrpSpPr>
          </xdr:nvGrpSpPr>
          <xdr:grpSpPr bwMode="auto">
            <a:xfrm>
              <a:off x="0" y="5257800"/>
              <a:ext cx="581025" cy="200025"/>
              <a:chOff x="19050" y="3457575"/>
              <a:chExt cx="581025" cy="209550"/>
            </a:xfrm>
          </xdr:grpSpPr>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85725</xdr:rowOff>
        </xdr:from>
        <xdr:to>
          <xdr:col>2</xdr:col>
          <xdr:colOff>28575</xdr:colOff>
          <xdr:row>20</xdr:row>
          <xdr:rowOff>295275</xdr:rowOff>
        </xdr:to>
        <xdr:grpSp>
          <xdr:nvGrpSpPr>
            <xdr:cNvPr id="68233" name="グループ化 90">
              <a:extLst>
                <a:ext uri="{FF2B5EF4-FFF2-40B4-BE49-F238E27FC236}">
                  <a16:creationId xmlns:a16="http://schemas.microsoft.com/office/drawing/2014/main" id="{182F69A3-9148-2F7D-62FD-624EA61C4254}"/>
                </a:ext>
              </a:extLst>
            </xdr:cNvPr>
            <xdr:cNvGrpSpPr>
              <a:grpSpLocks/>
            </xdr:cNvGrpSpPr>
          </xdr:nvGrpSpPr>
          <xdr:grpSpPr bwMode="auto">
            <a:xfrm>
              <a:off x="0" y="6315075"/>
              <a:ext cx="581025" cy="209550"/>
              <a:chOff x="19050" y="3457575"/>
              <a:chExt cx="581025" cy="209550"/>
            </a:xfrm>
          </xdr:grpSpPr>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28575</xdr:rowOff>
        </xdr:from>
        <xdr:to>
          <xdr:col>2</xdr:col>
          <xdr:colOff>28575</xdr:colOff>
          <xdr:row>21</xdr:row>
          <xdr:rowOff>238125</xdr:rowOff>
        </xdr:to>
        <xdr:grpSp>
          <xdr:nvGrpSpPr>
            <xdr:cNvPr id="68234" name="グループ化 93">
              <a:extLst>
                <a:ext uri="{FF2B5EF4-FFF2-40B4-BE49-F238E27FC236}">
                  <a16:creationId xmlns:a16="http://schemas.microsoft.com/office/drawing/2014/main" id="{CE6DD19C-95BF-60E7-6866-C0FEEA37DC3D}"/>
                </a:ext>
              </a:extLst>
            </xdr:cNvPr>
            <xdr:cNvGrpSpPr>
              <a:grpSpLocks/>
            </xdr:cNvGrpSpPr>
          </xdr:nvGrpSpPr>
          <xdr:grpSpPr bwMode="auto">
            <a:xfrm>
              <a:off x="0" y="6638925"/>
              <a:ext cx="581025" cy="209550"/>
              <a:chOff x="19050" y="3457575"/>
              <a:chExt cx="581025" cy="209550"/>
            </a:xfrm>
          </xdr:grpSpPr>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28575</xdr:rowOff>
        </xdr:from>
        <xdr:to>
          <xdr:col>2</xdr:col>
          <xdr:colOff>28575</xdr:colOff>
          <xdr:row>22</xdr:row>
          <xdr:rowOff>238125</xdr:rowOff>
        </xdr:to>
        <xdr:grpSp>
          <xdr:nvGrpSpPr>
            <xdr:cNvPr id="68235" name="グループ化 96">
              <a:extLst>
                <a:ext uri="{FF2B5EF4-FFF2-40B4-BE49-F238E27FC236}">
                  <a16:creationId xmlns:a16="http://schemas.microsoft.com/office/drawing/2014/main" id="{C4E38614-2D62-FC6A-632B-C5998454B093}"/>
                </a:ext>
              </a:extLst>
            </xdr:cNvPr>
            <xdr:cNvGrpSpPr>
              <a:grpSpLocks/>
            </xdr:cNvGrpSpPr>
          </xdr:nvGrpSpPr>
          <xdr:grpSpPr bwMode="auto">
            <a:xfrm>
              <a:off x="0" y="6886575"/>
              <a:ext cx="581025" cy="209550"/>
              <a:chOff x="19050" y="3457575"/>
              <a:chExt cx="581025" cy="209550"/>
            </a:xfrm>
          </xdr:grpSpPr>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257175</xdr:rowOff>
        </xdr:from>
        <xdr:to>
          <xdr:col>2</xdr:col>
          <xdr:colOff>66675</xdr:colOff>
          <xdr:row>24</xdr:row>
          <xdr:rowOff>19050</xdr:rowOff>
        </xdr:to>
        <xdr:grpSp>
          <xdr:nvGrpSpPr>
            <xdr:cNvPr id="68236" name="グループ化 114">
              <a:extLst>
                <a:ext uri="{FF2B5EF4-FFF2-40B4-BE49-F238E27FC236}">
                  <a16:creationId xmlns:a16="http://schemas.microsoft.com/office/drawing/2014/main" id="{45B5366F-A00F-CB86-7F5E-C0960DAED467}"/>
                </a:ext>
              </a:extLst>
            </xdr:cNvPr>
            <xdr:cNvGrpSpPr>
              <a:grpSpLocks/>
            </xdr:cNvGrpSpPr>
          </xdr:nvGrpSpPr>
          <xdr:grpSpPr bwMode="auto">
            <a:xfrm>
              <a:off x="0" y="7105650"/>
              <a:ext cx="619125" cy="266700"/>
              <a:chOff x="19050" y="3457575"/>
              <a:chExt cx="581025" cy="209550"/>
            </a:xfrm>
          </xdr:grpSpPr>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247650</xdr:rowOff>
        </xdr:from>
        <xdr:to>
          <xdr:col>2</xdr:col>
          <xdr:colOff>66675</xdr:colOff>
          <xdr:row>27</xdr:row>
          <xdr:rowOff>57150</xdr:rowOff>
        </xdr:to>
        <xdr:grpSp>
          <xdr:nvGrpSpPr>
            <xdr:cNvPr id="68237" name="グループ化 117">
              <a:extLst>
                <a:ext uri="{FF2B5EF4-FFF2-40B4-BE49-F238E27FC236}">
                  <a16:creationId xmlns:a16="http://schemas.microsoft.com/office/drawing/2014/main" id="{F5705B6E-57BC-A5CF-FD75-98E41433D387}"/>
                </a:ext>
              </a:extLst>
            </xdr:cNvPr>
            <xdr:cNvGrpSpPr>
              <a:grpSpLocks/>
            </xdr:cNvGrpSpPr>
          </xdr:nvGrpSpPr>
          <xdr:grpSpPr bwMode="auto">
            <a:xfrm>
              <a:off x="0" y="7886700"/>
              <a:ext cx="619125" cy="342900"/>
              <a:chOff x="19050" y="3457575"/>
              <a:chExt cx="581025" cy="209550"/>
            </a:xfrm>
          </xdr:grpSpPr>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247650</xdr:rowOff>
        </xdr:from>
        <xdr:to>
          <xdr:col>2</xdr:col>
          <xdr:colOff>66675</xdr:colOff>
          <xdr:row>28</xdr:row>
          <xdr:rowOff>9525</xdr:rowOff>
        </xdr:to>
        <xdr:grpSp>
          <xdr:nvGrpSpPr>
            <xdr:cNvPr id="68238" name="グループ化 120">
              <a:extLst>
                <a:ext uri="{FF2B5EF4-FFF2-40B4-BE49-F238E27FC236}">
                  <a16:creationId xmlns:a16="http://schemas.microsoft.com/office/drawing/2014/main" id="{9A4C576F-CA6A-2140-E93D-D9D71BA6E86E}"/>
                </a:ext>
              </a:extLst>
            </xdr:cNvPr>
            <xdr:cNvGrpSpPr>
              <a:grpSpLocks/>
            </xdr:cNvGrpSpPr>
          </xdr:nvGrpSpPr>
          <xdr:grpSpPr bwMode="auto">
            <a:xfrm>
              <a:off x="0" y="8172450"/>
              <a:ext cx="619125" cy="257175"/>
              <a:chOff x="19050" y="3457575"/>
              <a:chExt cx="581025" cy="209550"/>
            </a:xfrm>
          </xdr:grpSpPr>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38100</xdr:rowOff>
        </xdr:from>
        <xdr:to>
          <xdr:col>2</xdr:col>
          <xdr:colOff>66675</xdr:colOff>
          <xdr:row>32</xdr:row>
          <xdr:rowOff>352425</xdr:rowOff>
        </xdr:to>
        <xdr:grpSp>
          <xdr:nvGrpSpPr>
            <xdr:cNvPr id="68239" name="グループ化 126">
              <a:extLst>
                <a:ext uri="{FF2B5EF4-FFF2-40B4-BE49-F238E27FC236}">
                  <a16:creationId xmlns:a16="http://schemas.microsoft.com/office/drawing/2014/main" id="{43F022B8-7C90-3EE8-9629-71C4AB510C27}"/>
                </a:ext>
              </a:extLst>
            </xdr:cNvPr>
            <xdr:cNvGrpSpPr>
              <a:grpSpLocks/>
            </xdr:cNvGrpSpPr>
          </xdr:nvGrpSpPr>
          <xdr:grpSpPr bwMode="auto">
            <a:xfrm>
              <a:off x="0" y="9791700"/>
              <a:ext cx="619125" cy="314325"/>
              <a:chOff x="19050" y="3457575"/>
              <a:chExt cx="581025" cy="209550"/>
            </a:xfrm>
          </xdr:grpSpPr>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342900</xdr:rowOff>
        </xdr:to>
        <xdr:grpSp>
          <xdr:nvGrpSpPr>
            <xdr:cNvPr id="68240" name="グループ化 129">
              <a:extLst>
                <a:ext uri="{FF2B5EF4-FFF2-40B4-BE49-F238E27FC236}">
                  <a16:creationId xmlns:a16="http://schemas.microsoft.com/office/drawing/2014/main" id="{D921CCA0-10BC-FE0E-0278-EBC02DC9B728}"/>
                </a:ext>
              </a:extLst>
            </xdr:cNvPr>
            <xdr:cNvGrpSpPr>
              <a:grpSpLocks/>
            </xdr:cNvGrpSpPr>
          </xdr:nvGrpSpPr>
          <xdr:grpSpPr bwMode="auto">
            <a:xfrm>
              <a:off x="0" y="10172700"/>
              <a:ext cx="619125" cy="304800"/>
              <a:chOff x="19050" y="3457575"/>
              <a:chExt cx="581025" cy="209550"/>
            </a:xfrm>
          </xdr:grpSpPr>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19050</xdr:rowOff>
        </xdr:from>
        <xdr:to>
          <xdr:col>2</xdr:col>
          <xdr:colOff>66675</xdr:colOff>
          <xdr:row>35</xdr:row>
          <xdr:rowOff>361950</xdr:rowOff>
        </xdr:to>
        <xdr:grpSp>
          <xdr:nvGrpSpPr>
            <xdr:cNvPr id="68241" name="グループ化 135">
              <a:extLst>
                <a:ext uri="{FF2B5EF4-FFF2-40B4-BE49-F238E27FC236}">
                  <a16:creationId xmlns:a16="http://schemas.microsoft.com/office/drawing/2014/main" id="{807EB203-0292-7E09-54CD-246E41BC11F5}"/>
                </a:ext>
              </a:extLst>
            </xdr:cNvPr>
            <xdr:cNvGrpSpPr>
              <a:grpSpLocks/>
            </xdr:cNvGrpSpPr>
          </xdr:nvGrpSpPr>
          <xdr:grpSpPr bwMode="auto">
            <a:xfrm>
              <a:off x="0" y="10820400"/>
              <a:ext cx="619125" cy="342900"/>
              <a:chOff x="19050" y="3457575"/>
              <a:chExt cx="581025" cy="209550"/>
            </a:xfrm>
          </xdr:grpSpPr>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209550</xdr:rowOff>
        </xdr:from>
        <xdr:to>
          <xdr:col>2</xdr:col>
          <xdr:colOff>66675</xdr:colOff>
          <xdr:row>30</xdr:row>
          <xdr:rowOff>47625</xdr:rowOff>
        </xdr:to>
        <xdr:grpSp>
          <xdr:nvGrpSpPr>
            <xdr:cNvPr id="68242" name="グループ化 138">
              <a:extLst>
                <a:ext uri="{FF2B5EF4-FFF2-40B4-BE49-F238E27FC236}">
                  <a16:creationId xmlns:a16="http://schemas.microsoft.com/office/drawing/2014/main" id="{E566A787-9812-2ED2-0AA5-D3A50C06D373}"/>
                </a:ext>
              </a:extLst>
            </xdr:cNvPr>
            <xdr:cNvGrpSpPr>
              <a:grpSpLocks/>
            </xdr:cNvGrpSpPr>
          </xdr:nvGrpSpPr>
          <xdr:grpSpPr bwMode="auto">
            <a:xfrm>
              <a:off x="0" y="8629650"/>
              <a:ext cx="619125" cy="504825"/>
              <a:chOff x="19050" y="3457575"/>
              <a:chExt cx="581025" cy="209550"/>
            </a:xfrm>
          </xdr:grpSpPr>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28093" name="Check Box 2493" hidden="1">
              <a:extLst>
                <a:ext uri="{63B3BB69-23CF-44E3-9099-C40C66FF867C}">
                  <a14:compatExt spid="_x0000_s28093"/>
                </a:ext>
                <a:ext uri="{FF2B5EF4-FFF2-40B4-BE49-F238E27FC236}">
                  <a16:creationId xmlns:a16="http://schemas.microsoft.com/office/drawing/2014/main" id="{00000000-0008-0000-0200-0000B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28094" name="Check Box 2494" hidden="1">
              <a:extLst>
                <a:ext uri="{63B3BB69-23CF-44E3-9099-C40C66FF867C}">
                  <a14:compatExt spid="_x0000_s28094"/>
                </a:ext>
                <a:ext uri="{FF2B5EF4-FFF2-40B4-BE49-F238E27FC236}">
                  <a16:creationId xmlns:a16="http://schemas.microsoft.com/office/drawing/2014/main" id="{00000000-0008-0000-0200-0000B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57150</xdr:rowOff>
        </xdr:from>
        <xdr:to>
          <xdr:col>2</xdr:col>
          <xdr:colOff>95250</xdr:colOff>
          <xdr:row>4</xdr:row>
          <xdr:rowOff>323850</xdr:rowOff>
        </xdr:to>
        <xdr:grpSp>
          <xdr:nvGrpSpPr>
            <xdr:cNvPr id="70240" name="グループ化 49">
              <a:extLst>
                <a:ext uri="{FF2B5EF4-FFF2-40B4-BE49-F238E27FC236}">
                  <a16:creationId xmlns:a16="http://schemas.microsoft.com/office/drawing/2014/main" id="{51D0C588-E219-D340-81CB-C67A62B29BC2}"/>
                </a:ext>
              </a:extLst>
            </xdr:cNvPr>
            <xdr:cNvGrpSpPr>
              <a:grpSpLocks/>
            </xdr:cNvGrpSpPr>
          </xdr:nvGrpSpPr>
          <xdr:grpSpPr bwMode="auto">
            <a:xfrm>
              <a:off x="0" y="1143000"/>
              <a:ext cx="647700" cy="266700"/>
              <a:chOff x="19050" y="3457575"/>
              <a:chExt cx="581025" cy="209550"/>
            </a:xfrm>
          </xdr:grpSpPr>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123825</xdr:rowOff>
        </xdr:from>
        <xdr:to>
          <xdr:col>2</xdr:col>
          <xdr:colOff>95250</xdr:colOff>
          <xdr:row>5</xdr:row>
          <xdr:rowOff>381000</xdr:rowOff>
        </xdr:to>
        <xdr:grpSp>
          <xdr:nvGrpSpPr>
            <xdr:cNvPr id="70241" name="グループ化 55">
              <a:extLst>
                <a:ext uri="{FF2B5EF4-FFF2-40B4-BE49-F238E27FC236}">
                  <a16:creationId xmlns:a16="http://schemas.microsoft.com/office/drawing/2014/main" id="{0C368997-2DA2-53E1-7A1C-7DA6A9A225B3}"/>
                </a:ext>
              </a:extLst>
            </xdr:cNvPr>
            <xdr:cNvGrpSpPr>
              <a:grpSpLocks/>
            </xdr:cNvGrpSpPr>
          </xdr:nvGrpSpPr>
          <xdr:grpSpPr bwMode="auto">
            <a:xfrm>
              <a:off x="0" y="1752600"/>
              <a:ext cx="647700" cy="257175"/>
              <a:chOff x="19050" y="3457575"/>
              <a:chExt cx="581025" cy="209550"/>
            </a:xfrm>
          </xdr:grpSpPr>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8</xdr:row>
          <xdr:rowOff>266700</xdr:rowOff>
        </xdr:to>
        <xdr:grpSp>
          <xdr:nvGrpSpPr>
            <xdr:cNvPr id="70242" name="グループ化 58">
              <a:extLst>
                <a:ext uri="{FF2B5EF4-FFF2-40B4-BE49-F238E27FC236}">
                  <a16:creationId xmlns:a16="http://schemas.microsoft.com/office/drawing/2014/main" id="{8CA738B0-4C10-15AC-3756-9F358108925B}"/>
                </a:ext>
              </a:extLst>
            </xdr:cNvPr>
            <xdr:cNvGrpSpPr>
              <a:grpSpLocks/>
            </xdr:cNvGrpSpPr>
          </xdr:nvGrpSpPr>
          <xdr:grpSpPr bwMode="auto">
            <a:xfrm>
              <a:off x="0" y="2847975"/>
              <a:ext cx="647700" cy="266700"/>
              <a:chOff x="19050" y="3457575"/>
              <a:chExt cx="581025" cy="209550"/>
            </a:xfrm>
          </xdr:grpSpPr>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9</xdr:row>
          <xdr:rowOff>266700</xdr:rowOff>
        </xdr:to>
        <xdr:grpSp>
          <xdr:nvGrpSpPr>
            <xdr:cNvPr id="70243" name="グループ化 61">
              <a:extLst>
                <a:ext uri="{FF2B5EF4-FFF2-40B4-BE49-F238E27FC236}">
                  <a16:creationId xmlns:a16="http://schemas.microsoft.com/office/drawing/2014/main" id="{E462E3E0-6E2F-3299-DDE4-FBA1195C4076}"/>
                </a:ext>
              </a:extLst>
            </xdr:cNvPr>
            <xdr:cNvGrpSpPr>
              <a:grpSpLocks/>
            </xdr:cNvGrpSpPr>
          </xdr:nvGrpSpPr>
          <xdr:grpSpPr bwMode="auto">
            <a:xfrm>
              <a:off x="0" y="3219450"/>
              <a:ext cx="647700" cy="247650"/>
              <a:chOff x="19050" y="3457575"/>
              <a:chExt cx="581025" cy="209550"/>
            </a:xfrm>
          </xdr:grpSpPr>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10</xdr:row>
          <xdr:rowOff>266700</xdr:rowOff>
        </xdr:to>
        <xdr:grpSp>
          <xdr:nvGrpSpPr>
            <xdr:cNvPr id="70244" name="グループ化 64">
              <a:extLst>
                <a:ext uri="{FF2B5EF4-FFF2-40B4-BE49-F238E27FC236}">
                  <a16:creationId xmlns:a16="http://schemas.microsoft.com/office/drawing/2014/main" id="{8E97B6F9-CBF6-A57D-0ACD-938B58903115}"/>
                </a:ext>
              </a:extLst>
            </xdr:cNvPr>
            <xdr:cNvGrpSpPr>
              <a:grpSpLocks/>
            </xdr:cNvGrpSpPr>
          </xdr:nvGrpSpPr>
          <xdr:grpSpPr bwMode="auto">
            <a:xfrm>
              <a:off x="0" y="3467100"/>
              <a:ext cx="647700" cy="266700"/>
              <a:chOff x="19050" y="3457575"/>
              <a:chExt cx="581025" cy="209550"/>
            </a:xfrm>
          </xdr:grpSpPr>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57150</xdr:rowOff>
        </xdr:from>
        <xdr:to>
          <xdr:col>2</xdr:col>
          <xdr:colOff>95250</xdr:colOff>
          <xdr:row>11</xdr:row>
          <xdr:rowOff>323850</xdr:rowOff>
        </xdr:to>
        <xdr:grpSp>
          <xdr:nvGrpSpPr>
            <xdr:cNvPr id="70245" name="グループ化 67">
              <a:extLst>
                <a:ext uri="{FF2B5EF4-FFF2-40B4-BE49-F238E27FC236}">
                  <a16:creationId xmlns:a16="http://schemas.microsoft.com/office/drawing/2014/main" id="{7685DE56-54F7-AC75-0F56-C267298CDAE1}"/>
                </a:ext>
              </a:extLst>
            </xdr:cNvPr>
            <xdr:cNvGrpSpPr>
              <a:grpSpLocks/>
            </xdr:cNvGrpSpPr>
          </xdr:nvGrpSpPr>
          <xdr:grpSpPr bwMode="auto">
            <a:xfrm>
              <a:off x="0" y="3905250"/>
              <a:ext cx="647700" cy="266700"/>
              <a:chOff x="19050" y="3457575"/>
              <a:chExt cx="581025" cy="209550"/>
            </a:xfrm>
          </xdr:grpSpPr>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66675</xdr:rowOff>
        </xdr:from>
        <xdr:to>
          <xdr:col>2</xdr:col>
          <xdr:colOff>95250</xdr:colOff>
          <xdr:row>12</xdr:row>
          <xdr:rowOff>333375</xdr:rowOff>
        </xdr:to>
        <xdr:grpSp>
          <xdr:nvGrpSpPr>
            <xdr:cNvPr id="70246" name="グループ化 70">
              <a:extLst>
                <a:ext uri="{FF2B5EF4-FFF2-40B4-BE49-F238E27FC236}">
                  <a16:creationId xmlns:a16="http://schemas.microsoft.com/office/drawing/2014/main" id="{1D059776-24BB-7736-48B7-886662B8E053}"/>
                </a:ext>
              </a:extLst>
            </xdr:cNvPr>
            <xdr:cNvGrpSpPr>
              <a:grpSpLocks/>
            </xdr:cNvGrpSpPr>
          </xdr:nvGrpSpPr>
          <xdr:grpSpPr bwMode="auto">
            <a:xfrm>
              <a:off x="0" y="4295775"/>
              <a:ext cx="647700" cy="266700"/>
              <a:chOff x="19050" y="3457575"/>
              <a:chExt cx="581025" cy="209550"/>
            </a:xfrm>
          </xdr:grpSpPr>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66675</xdr:rowOff>
        </xdr:from>
        <xdr:to>
          <xdr:col>2</xdr:col>
          <xdr:colOff>95250</xdr:colOff>
          <xdr:row>13</xdr:row>
          <xdr:rowOff>333375</xdr:rowOff>
        </xdr:to>
        <xdr:grpSp>
          <xdr:nvGrpSpPr>
            <xdr:cNvPr id="70247" name="グループ化 76">
              <a:extLst>
                <a:ext uri="{FF2B5EF4-FFF2-40B4-BE49-F238E27FC236}">
                  <a16:creationId xmlns:a16="http://schemas.microsoft.com/office/drawing/2014/main" id="{8C37FBA9-94B0-21AE-121E-197781D62C30}"/>
                </a:ext>
              </a:extLst>
            </xdr:cNvPr>
            <xdr:cNvGrpSpPr>
              <a:grpSpLocks/>
            </xdr:cNvGrpSpPr>
          </xdr:nvGrpSpPr>
          <xdr:grpSpPr bwMode="auto">
            <a:xfrm>
              <a:off x="0" y="4676775"/>
              <a:ext cx="647700" cy="266700"/>
              <a:chOff x="19050" y="3457575"/>
              <a:chExt cx="581025" cy="209550"/>
            </a:xfrm>
          </xdr:grpSpPr>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38100</xdr:rowOff>
        </xdr:from>
        <xdr:to>
          <xdr:col>2</xdr:col>
          <xdr:colOff>95250</xdr:colOff>
          <xdr:row>14</xdr:row>
          <xdr:rowOff>228600</xdr:rowOff>
        </xdr:to>
        <xdr:grpSp>
          <xdr:nvGrpSpPr>
            <xdr:cNvPr id="70248" name="グループ化 79">
              <a:extLst>
                <a:ext uri="{FF2B5EF4-FFF2-40B4-BE49-F238E27FC236}">
                  <a16:creationId xmlns:a16="http://schemas.microsoft.com/office/drawing/2014/main" id="{68A9A7E4-AD97-8BF9-8869-18643CF73B63}"/>
                </a:ext>
              </a:extLst>
            </xdr:cNvPr>
            <xdr:cNvGrpSpPr>
              <a:grpSpLocks/>
            </xdr:cNvGrpSpPr>
          </xdr:nvGrpSpPr>
          <xdr:grpSpPr bwMode="auto">
            <a:xfrm>
              <a:off x="0" y="5029200"/>
              <a:ext cx="647700" cy="190500"/>
              <a:chOff x="19050" y="3457575"/>
              <a:chExt cx="581025" cy="209550"/>
            </a:xfrm>
          </xdr:grpSpPr>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15</xdr:row>
          <xdr:rowOff>257175</xdr:rowOff>
        </xdr:to>
        <xdr:grpSp>
          <xdr:nvGrpSpPr>
            <xdr:cNvPr id="70249" name="グループ化 82">
              <a:extLst>
                <a:ext uri="{FF2B5EF4-FFF2-40B4-BE49-F238E27FC236}">
                  <a16:creationId xmlns:a16="http://schemas.microsoft.com/office/drawing/2014/main" id="{742D0734-B5C0-3172-14DB-09F08A6562DA}"/>
                </a:ext>
              </a:extLst>
            </xdr:cNvPr>
            <xdr:cNvGrpSpPr>
              <a:grpSpLocks/>
            </xdr:cNvGrpSpPr>
          </xdr:nvGrpSpPr>
          <xdr:grpSpPr bwMode="auto">
            <a:xfrm>
              <a:off x="0" y="5334000"/>
              <a:ext cx="647700" cy="247650"/>
              <a:chOff x="19050" y="3457575"/>
              <a:chExt cx="581025" cy="209550"/>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57150</xdr:rowOff>
        </xdr:from>
        <xdr:to>
          <xdr:col>2</xdr:col>
          <xdr:colOff>95250</xdr:colOff>
          <xdr:row>19</xdr:row>
          <xdr:rowOff>323850</xdr:rowOff>
        </xdr:to>
        <xdr:grpSp>
          <xdr:nvGrpSpPr>
            <xdr:cNvPr id="70250" name="グループ化 88">
              <a:extLst>
                <a:ext uri="{FF2B5EF4-FFF2-40B4-BE49-F238E27FC236}">
                  <a16:creationId xmlns:a16="http://schemas.microsoft.com/office/drawing/2014/main" id="{A52A813F-539D-64E0-5EDD-A40022BBE682}"/>
                </a:ext>
              </a:extLst>
            </xdr:cNvPr>
            <xdr:cNvGrpSpPr>
              <a:grpSpLocks/>
            </xdr:cNvGrpSpPr>
          </xdr:nvGrpSpPr>
          <xdr:grpSpPr bwMode="auto">
            <a:xfrm>
              <a:off x="0" y="6591300"/>
              <a:ext cx="647700" cy="266700"/>
              <a:chOff x="19050" y="3457575"/>
              <a:chExt cx="581025" cy="2095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22</xdr:row>
          <xdr:rowOff>266700</xdr:rowOff>
        </xdr:to>
        <xdr:grpSp>
          <xdr:nvGrpSpPr>
            <xdr:cNvPr id="70251" name="グループ化 94">
              <a:extLst>
                <a:ext uri="{FF2B5EF4-FFF2-40B4-BE49-F238E27FC236}">
                  <a16:creationId xmlns:a16="http://schemas.microsoft.com/office/drawing/2014/main" id="{42A78A1C-BFE5-4F6F-DDE8-486E12A758E9}"/>
                </a:ext>
              </a:extLst>
            </xdr:cNvPr>
            <xdr:cNvGrpSpPr>
              <a:grpSpLocks/>
            </xdr:cNvGrpSpPr>
          </xdr:nvGrpSpPr>
          <xdr:grpSpPr bwMode="auto">
            <a:xfrm>
              <a:off x="0" y="7686675"/>
              <a:ext cx="647700" cy="247650"/>
              <a:chOff x="19050" y="3457575"/>
              <a:chExt cx="581025" cy="2095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23</xdr:row>
          <xdr:rowOff>266700</xdr:rowOff>
        </xdr:to>
        <xdr:grpSp>
          <xdr:nvGrpSpPr>
            <xdr:cNvPr id="70252" name="グループ化 97">
              <a:extLst>
                <a:ext uri="{FF2B5EF4-FFF2-40B4-BE49-F238E27FC236}">
                  <a16:creationId xmlns:a16="http://schemas.microsoft.com/office/drawing/2014/main" id="{C7BA8F8A-BBB4-5EDD-DDA7-7C0ED74A1719}"/>
                </a:ext>
              </a:extLst>
            </xdr:cNvPr>
            <xdr:cNvGrpSpPr>
              <a:grpSpLocks/>
            </xdr:cNvGrpSpPr>
          </xdr:nvGrpSpPr>
          <xdr:grpSpPr bwMode="auto">
            <a:xfrm>
              <a:off x="0" y="7934325"/>
              <a:ext cx="647700" cy="247650"/>
              <a:chOff x="19050" y="3457575"/>
              <a:chExt cx="581025" cy="2095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24</xdr:row>
          <xdr:rowOff>266700</xdr:rowOff>
        </xdr:to>
        <xdr:grpSp>
          <xdr:nvGrpSpPr>
            <xdr:cNvPr id="70253" name="グループ化 100">
              <a:extLst>
                <a:ext uri="{FF2B5EF4-FFF2-40B4-BE49-F238E27FC236}">
                  <a16:creationId xmlns:a16="http://schemas.microsoft.com/office/drawing/2014/main" id="{6D50FBE4-DA0D-9B4E-3BDB-F4E19EC3F0B2}"/>
                </a:ext>
              </a:extLst>
            </xdr:cNvPr>
            <xdr:cNvGrpSpPr>
              <a:grpSpLocks/>
            </xdr:cNvGrpSpPr>
          </xdr:nvGrpSpPr>
          <xdr:grpSpPr bwMode="auto">
            <a:xfrm>
              <a:off x="0" y="8181975"/>
              <a:ext cx="647700" cy="247650"/>
              <a:chOff x="19050" y="3457575"/>
              <a:chExt cx="581025" cy="209550"/>
            </a:xfrm>
          </xdr:grpSpPr>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2</xdr:col>
          <xdr:colOff>95250</xdr:colOff>
          <xdr:row>29</xdr:row>
          <xdr:rowOff>266700</xdr:rowOff>
        </xdr:to>
        <xdr:grpSp>
          <xdr:nvGrpSpPr>
            <xdr:cNvPr id="70254" name="グループ化 103">
              <a:extLst>
                <a:ext uri="{FF2B5EF4-FFF2-40B4-BE49-F238E27FC236}">
                  <a16:creationId xmlns:a16="http://schemas.microsoft.com/office/drawing/2014/main" id="{01EDC7EB-A744-0BF9-E167-49C86D97635D}"/>
                </a:ext>
              </a:extLst>
            </xdr:cNvPr>
            <xdr:cNvGrpSpPr>
              <a:grpSpLocks/>
            </xdr:cNvGrpSpPr>
          </xdr:nvGrpSpPr>
          <xdr:grpSpPr bwMode="auto">
            <a:xfrm>
              <a:off x="0" y="9629775"/>
              <a:ext cx="647700" cy="247650"/>
              <a:chOff x="19050" y="3457575"/>
              <a:chExt cx="581025" cy="209550"/>
            </a:xfrm>
          </xdr:grpSpPr>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30</xdr:row>
          <xdr:rowOff>266700</xdr:rowOff>
        </xdr:to>
        <xdr:grpSp>
          <xdr:nvGrpSpPr>
            <xdr:cNvPr id="70255" name="グループ化 109">
              <a:extLst>
                <a:ext uri="{FF2B5EF4-FFF2-40B4-BE49-F238E27FC236}">
                  <a16:creationId xmlns:a16="http://schemas.microsoft.com/office/drawing/2014/main" id="{83A9162C-B2E3-D775-35E7-459A952F9A0C}"/>
                </a:ext>
              </a:extLst>
            </xdr:cNvPr>
            <xdr:cNvGrpSpPr>
              <a:grpSpLocks/>
            </xdr:cNvGrpSpPr>
          </xdr:nvGrpSpPr>
          <xdr:grpSpPr bwMode="auto">
            <a:xfrm>
              <a:off x="0" y="9877425"/>
              <a:ext cx="647700" cy="247650"/>
              <a:chOff x="19050" y="3457575"/>
              <a:chExt cx="581025" cy="209550"/>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31</xdr:row>
          <xdr:rowOff>266700</xdr:rowOff>
        </xdr:to>
        <xdr:grpSp>
          <xdr:nvGrpSpPr>
            <xdr:cNvPr id="70256" name="グループ化 112">
              <a:extLst>
                <a:ext uri="{FF2B5EF4-FFF2-40B4-BE49-F238E27FC236}">
                  <a16:creationId xmlns:a16="http://schemas.microsoft.com/office/drawing/2014/main" id="{27AB510C-E2E1-EEEA-9A2A-A671738F2ECF}"/>
                </a:ext>
              </a:extLst>
            </xdr:cNvPr>
            <xdr:cNvGrpSpPr>
              <a:grpSpLocks/>
            </xdr:cNvGrpSpPr>
          </xdr:nvGrpSpPr>
          <xdr:grpSpPr bwMode="auto">
            <a:xfrm>
              <a:off x="0" y="10125075"/>
              <a:ext cx="647700" cy="247650"/>
              <a:chOff x="19050" y="3457575"/>
              <a:chExt cx="581025" cy="209550"/>
            </a:xfrm>
          </xdr:grpSpPr>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2</xdr:col>
          <xdr:colOff>95250</xdr:colOff>
          <xdr:row>32</xdr:row>
          <xdr:rowOff>266700</xdr:rowOff>
        </xdr:to>
        <xdr:grpSp>
          <xdr:nvGrpSpPr>
            <xdr:cNvPr id="70257" name="グループ化 118">
              <a:extLst>
                <a:ext uri="{FF2B5EF4-FFF2-40B4-BE49-F238E27FC236}">
                  <a16:creationId xmlns:a16="http://schemas.microsoft.com/office/drawing/2014/main" id="{DBE94995-EDDD-50E8-3F63-9B5117C61DC5}"/>
                </a:ext>
              </a:extLst>
            </xdr:cNvPr>
            <xdr:cNvGrpSpPr>
              <a:grpSpLocks/>
            </xdr:cNvGrpSpPr>
          </xdr:nvGrpSpPr>
          <xdr:grpSpPr bwMode="auto">
            <a:xfrm>
              <a:off x="0" y="10372725"/>
              <a:ext cx="647700" cy="247650"/>
              <a:chOff x="19050" y="3457575"/>
              <a:chExt cx="581025" cy="2095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33</xdr:row>
          <xdr:rowOff>266700</xdr:rowOff>
        </xdr:to>
        <xdr:grpSp>
          <xdr:nvGrpSpPr>
            <xdr:cNvPr id="70258" name="グループ化 121">
              <a:extLst>
                <a:ext uri="{FF2B5EF4-FFF2-40B4-BE49-F238E27FC236}">
                  <a16:creationId xmlns:a16="http://schemas.microsoft.com/office/drawing/2014/main" id="{93CAD53C-2E7C-3DF5-2230-A75AD6581A9A}"/>
                </a:ext>
              </a:extLst>
            </xdr:cNvPr>
            <xdr:cNvGrpSpPr>
              <a:grpSpLocks/>
            </xdr:cNvGrpSpPr>
          </xdr:nvGrpSpPr>
          <xdr:grpSpPr bwMode="auto">
            <a:xfrm>
              <a:off x="0" y="10620375"/>
              <a:ext cx="647700" cy="247650"/>
              <a:chOff x="19050" y="3457575"/>
              <a:chExt cx="581025" cy="209550"/>
            </a:xfrm>
          </xdr:grpSpPr>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2</xdr:col>
          <xdr:colOff>95250</xdr:colOff>
          <xdr:row>34</xdr:row>
          <xdr:rowOff>266700</xdr:rowOff>
        </xdr:to>
        <xdr:grpSp>
          <xdr:nvGrpSpPr>
            <xdr:cNvPr id="70259" name="グループ化 127">
              <a:extLst>
                <a:ext uri="{FF2B5EF4-FFF2-40B4-BE49-F238E27FC236}">
                  <a16:creationId xmlns:a16="http://schemas.microsoft.com/office/drawing/2014/main" id="{499D99CA-1C3C-060B-76DF-B917363796B5}"/>
                </a:ext>
              </a:extLst>
            </xdr:cNvPr>
            <xdr:cNvGrpSpPr>
              <a:grpSpLocks/>
            </xdr:cNvGrpSpPr>
          </xdr:nvGrpSpPr>
          <xdr:grpSpPr bwMode="auto">
            <a:xfrm>
              <a:off x="0" y="10868025"/>
              <a:ext cx="647700" cy="247650"/>
              <a:chOff x="19050" y="3457575"/>
              <a:chExt cx="581025" cy="209550"/>
            </a:xfrm>
          </xdr:grpSpPr>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9525</xdr:rowOff>
        </xdr:from>
        <xdr:to>
          <xdr:col>2</xdr:col>
          <xdr:colOff>95250</xdr:colOff>
          <xdr:row>35</xdr:row>
          <xdr:rowOff>257175</xdr:rowOff>
        </xdr:to>
        <xdr:grpSp>
          <xdr:nvGrpSpPr>
            <xdr:cNvPr id="70260" name="グループ化 130">
              <a:extLst>
                <a:ext uri="{FF2B5EF4-FFF2-40B4-BE49-F238E27FC236}">
                  <a16:creationId xmlns:a16="http://schemas.microsoft.com/office/drawing/2014/main" id="{F20B0E78-3574-A953-8054-A16EE76784BA}"/>
                </a:ext>
              </a:extLst>
            </xdr:cNvPr>
            <xdr:cNvGrpSpPr>
              <a:grpSpLocks/>
            </xdr:cNvGrpSpPr>
          </xdr:nvGrpSpPr>
          <xdr:grpSpPr bwMode="auto">
            <a:xfrm>
              <a:off x="0" y="11125200"/>
              <a:ext cx="647700" cy="238125"/>
              <a:chOff x="19050" y="3457575"/>
              <a:chExt cx="581025" cy="209550"/>
            </a:xfrm>
          </xdr:grpSpPr>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47625</xdr:rowOff>
        </xdr:from>
        <xdr:to>
          <xdr:col>2</xdr:col>
          <xdr:colOff>95250</xdr:colOff>
          <xdr:row>36</xdr:row>
          <xdr:rowOff>314325</xdr:rowOff>
        </xdr:to>
        <xdr:grpSp>
          <xdr:nvGrpSpPr>
            <xdr:cNvPr id="70261" name="グループ化 133">
              <a:extLst>
                <a:ext uri="{FF2B5EF4-FFF2-40B4-BE49-F238E27FC236}">
                  <a16:creationId xmlns:a16="http://schemas.microsoft.com/office/drawing/2014/main" id="{F614F649-77EA-B8B3-37A4-5B2E778FCA57}"/>
                </a:ext>
              </a:extLst>
            </xdr:cNvPr>
            <xdr:cNvGrpSpPr>
              <a:grpSpLocks/>
            </xdr:cNvGrpSpPr>
          </xdr:nvGrpSpPr>
          <xdr:grpSpPr bwMode="auto">
            <a:xfrm>
              <a:off x="0" y="11410950"/>
              <a:ext cx="647700" cy="266700"/>
              <a:chOff x="19050" y="3457575"/>
              <a:chExt cx="581025" cy="209550"/>
            </a:xfrm>
          </xdr:grpSpPr>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361950</xdr:colOff>
          <xdr:row>9</xdr:row>
          <xdr:rowOff>114300</xdr:rowOff>
        </xdr:from>
        <xdr:to>
          <xdr:col>6</xdr:col>
          <xdr:colOff>666750</xdr:colOff>
          <xdr:row>9</xdr:row>
          <xdr:rowOff>352425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600-000001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10</xdr:row>
          <xdr:rowOff>114300</xdr:rowOff>
        </xdr:from>
        <xdr:to>
          <xdr:col>6</xdr:col>
          <xdr:colOff>666750</xdr:colOff>
          <xdr:row>10</xdr:row>
          <xdr:rowOff>352425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600-000002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11</xdr:row>
          <xdr:rowOff>104775</xdr:rowOff>
        </xdr:from>
        <xdr:to>
          <xdr:col>6</xdr:col>
          <xdr:colOff>666750</xdr:colOff>
          <xdr:row>11</xdr:row>
          <xdr:rowOff>342900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600-000003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12</xdr:row>
          <xdr:rowOff>104775</xdr:rowOff>
        </xdr:from>
        <xdr:to>
          <xdr:col>6</xdr:col>
          <xdr:colOff>666750</xdr:colOff>
          <xdr:row>12</xdr:row>
          <xdr:rowOff>342900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600-000004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13</xdr:row>
          <xdr:rowOff>104775</xdr:rowOff>
        </xdr:from>
        <xdr:to>
          <xdr:col>6</xdr:col>
          <xdr:colOff>666750</xdr:colOff>
          <xdr:row>13</xdr:row>
          <xdr:rowOff>342900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600-000005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14</xdr:row>
          <xdr:rowOff>95250</xdr:rowOff>
        </xdr:from>
        <xdr:to>
          <xdr:col>6</xdr:col>
          <xdr:colOff>666750</xdr:colOff>
          <xdr:row>14</xdr:row>
          <xdr:rowOff>333375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600-000006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15</xdr:row>
          <xdr:rowOff>95250</xdr:rowOff>
        </xdr:from>
        <xdr:to>
          <xdr:col>6</xdr:col>
          <xdr:colOff>666750</xdr:colOff>
          <xdr:row>15</xdr:row>
          <xdr:rowOff>333375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600-000007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16</xdr:row>
          <xdr:rowOff>95250</xdr:rowOff>
        </xdr:from>
        <xdr:to>
          <xdr:col>6</xdr:col>
          <xdr:colOff>666750</xdr:colOff>
          <xdr:row>16</xdr:row>
          <xdr:rowOff>333375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600-000008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17</xdr:row>
          <xdr:rowOff>85725</xdr:rowOff>
        </xdr:from>
        <xdr:to>
          <xdr:col>6</xdr:col>
          <xdr:colOff>666750</xdr:colOff>
          <xdr:row>17</xdr:row>
          <xdr:rowOff>323850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600-000009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18</xdr:row>
          <xdr:rowOff>85725</xdr:rowOff>
        </xdr:from>
        <xdr:to>
          <xdr:col>6</xdr:col>
          <xdr:colOff>666750</xdr:colOff>
          <xdr:row>18</xdr:row>
          <xdr:rowOff>323850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600-00000A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333375</xdr:colOff>
          <xdr:row>15</xdr:row>
          <xdr:rowOff>38100</xdr:rowOff>
        </xdr:from>
        <xdr:to>
          <xdr:col>11</xdr:col>
          <xdr:colOff>590550</xdr:colOff>
          <xdr:row>15</xdr:row>
          <xdr:rowOff>266700</xdr:rowOff>
        </xdr:to>
        <xdr:grpSp>
          <xdr:nvGrpSpPr>
            <xdr:cNvPr id="69085" name="グループ化 3">
              <a:extLst>
                <a:ext uri="{FF2B5EF4-FFF2-40B4-BE49-F238E27FC236}">
                  <a16:creationId xmlns:a16="http://schemas.microsoft.com/office/drawing/2014/main" id="{E259F086-81BE-F87E-31C7-C25EB1EFC702}"/>
                </a:ext>
              </a:extLst>
            </xdr:cNvPr>
            <xdr:cNvGrpSpPr>
              <a:grpSpLocks/>
            </xdr:cNvGrpSpPr>
          </xdr:nvGrpSpPr>
          <xdr:grpSpPr bwMode="auto">
            <a:xfrm>
              <a:off x="4848225" y="4333875"/>
              <a:ext cx="1914525" cy="228600"/>
              <a:chOff x="5076825" y="4305300"/>
              <a:chExt cx="1914525" cy="228600"/>
            </a:xfrm>
          </xdr:grpSpPr>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C00-000001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C00-000002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C00-000003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16</xdr:row>
          <xdr:rowOff>114300</xdr:rowOff>
        </xdr:from>
        <xdr:to>
          <xdr:col>11</xdr:col>
          <xdr:colOff>590550</xdr:colOff>
          <xdr:row>16</xdr:row>
          <xdr:rowOff>342900</xdr:rowOff>
        </xdr:to>
        <xdr:grpSp>
          <xdr:nvGrpSpPr>
            <xdr:cNvPr id="69086" name="グループ化 4">
              <a:extLst>
                <a:ext uri="{FF2B5EF4-FFF2-40B4-BE49-F238E27FC236}">
                  <a16:creationId xmlns:a16="http://schemas.microsoft.com/office/drawing/2014/main" id="{78CA21A8-1420-99D2-10C0-B5DF6ABC51CE}"/>
                </a:ext>
              </a:extLst>
            </xdr:cNvPr>
            <xdr:cNvGrpSpPr>
              <a:grpSpLocks/>
            </xdr:cNvGrpSpPr>
          </xdr:nvGrpSpPr>
          <xdr:grpSpPr bwMode="auto">
            <a:xfrm>
              <a:off x="4848225" y="4752975"/>
              <a:ext cx="1914525" cy="228600"/>
              <a:chOff x="5076825" y="4305300"/>
              <a:chExt cx="1914525" cy="228600"/>
            </a:xfrm>
          </xdr:grpSpPr>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C00-000004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C00-000005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C00-000006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17</xdr:row>
          <xdr:rowOff>47625</xdr:rowOff>
        </xdr:from>
        <xdr:to>
          <xdr:col>11</xdr:col>
          <xdr:colOff>590550</xdr:colOff>
          <xdr:row>17</xdr:row>
          <xdr:rowOff>276225</xdr:rowOff>
        </xdr:to>
        <xdr:grpSp>
          <xdr:nvGrpSpPr>
            <xdr:cNvPr id="69087" name="グループ化 6">
              <a:extLst>
                <a:ext uri="{FF2B5EF4-FFF2-40B4-BE49-F238E27FC236}">
                  <a16:creationId xmlns:a16="http://schemas.microsoft.com/office/drawing/2014/main" id="{64A1E501-F44F-7C66-27EA-CF9335A1791A}"/>
                </a:ext>
              </a:extLst>
            </xdr:cNvPr>
            <xdr:cNvGrpSpPr>
              <a:grpSpLocks/>
            </xdr:cNvGrpSpPr>
          </xdr:nvGrpSpPr>
          <xdr:grpSpPr bwMode="auto">
            <a:xfrm>
              <a:off x="4848225" y="5143500"/>
              <a:ext cx="1914525" cy="228600"/>
              <a:chOff x="5076825" y="4305300"/>
              <a:chExt cx="1914525" cy="228600"/>
            </a:xfrm>
          </xdr:grpSpPr>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C00-000007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C00-000008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C00-000009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18</xdr:row>
          <xdr:rowOff>66675</xdr:rowOff>
        </xdr:from>
        <xdr:to>
          <xdr:col>11</xdr:col>
          <xdr:colOff>590550</xdr:colOff>
          <xdr:row>18</xdr:row>
          <xdr:rowOff>295275</xdr:rowOff>
        </xdr:to>
        <xdr:grpSp>
          <xdr:nvGrpSpPr>
            <xdr:cNvPr id="69088" name="グループ化 7">
              <a:extLst>
                <a:ext uri="{FF2B5EF4-FFF2-40B4-BE49-F238E27FC236}">
                  <a16:creationId xmlns:a16="http://schemas.microsoft.com/office/drawing/2014/main" id="{B1181ABC-7B50-F164-7B76-FCD3ABD9C272}"/>
                </a:ext>
              </a:extLst>
            </xdr:cNvPr>
            <xdr:cNvGrpSpPr>
              <a:grpSpLocks/>
            </xdr:cNvGrpSpPr>
          </xdr:nvGrpSpPr>
          <xdr:grpSpPr bwMode="auto">
            <a:xfrm>
              <a:off x="4848225" y="5505450"/>
              <a:ext cx="1914525" cy="228600"/>
              <a:chOff x="5076825" y="4305300"/>
              <a:chExt cx="1914525" cy="228600"/>
            </a:xfrm>
          </xdr:grpSpPr>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C00-00000A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C00-00000B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C00-00000C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19</xdr:row>
          <xdr:rowOff>38100</xdr:rowOff>
        </xdr:from>
        <xdr:to>
          <xdr:col>11</xdr:col>
          <xdr:colOff>590550</xdr:colOff>
          <xdr:row>19</xdr:row>
          <xdr:rowOff>266700</xdr:rowOff>
        </xdr:to>
        <xdr:grpSp>
          <xdr:nvGrpSpPr>
            <xdr:cNvPr id="69089" name="グループ化 8">
              <a:extLst>
                <a:ext uri="{FF2B5EF4-FFF2-40B4-BE49-F238E27FC236}">
                  <a16:creationId xmlns:a16="http://schemas.microsoft.com/office/drawing/2014/main" id="{728CE89D-19A7-C3E1-BFB9-DC34E4B6BFD7}"/>
                </a:ext>
              </a:extLst>
            </xdr:cNvPr>
            <xdr:cNvGrpSpPr>
              <a:grpSpLocks/>
            </xdr:cNvGrpSpPr>
          </xdr:nvGrpSpPr>
          <xdr:grpSpPr bwMode="auto">
            <a:xfrm>
              <a:off x="4848225" y="5819775"/>
              <a:ext cx="1914525" cy="228600"/>
              <a:chOff x="5076825" y="4305300"/>
              <a:chExt cx="1914525" cy="228600"/>
            </a:xfrm>
          </xdr:grpSpPr>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C00-00000D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C00-00000E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C00-00000F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20</xdr:row>
          <xdr:rowOff>66675</xdr:rowOff>
        </xdr:from>
        <xdr:to>
          <xdr:col>11</xdr:col>
          <xdr:colOff>590550</xdr:colOff>
          <xdr:row>20</xdr:row>
          <xdr:rowOff>295275</xdr:rowOff>
        </xdr:to>
        <xdr:grpSp>
          <xdr:nvGrpSpPr>
            <xdr:cNvPr id="69090" name="グループ化 9">
              <a:extLst>
                <a:ext uri="{FF2B5EF4-FFF2-40B4-BE49-F238E27FC236}">
                  <a16:creationId xmlns:a16="http://schemas.microsoft.com/office/drawing/2014/main" id="{AC952342-B37C-CDB0-0C72-6A3BCB8CE1F5}"/>
                </a:ext>
              </a:extLst>
            </xdr:cNvPr>
            <xdr:cNvGrpSpPr>
              <a:grpSpLocks/>
            </xdr:cNvGrpSpPr>
          </xdr:nvGrpSpPr>
          <xdr:grpSpPr bwMode="auto">
            <a:xfrm>
              <a:off x="4848225" y="6172200"/>
              <a:ext cx="1914525" cy="228600"/>
              <a:chOff x="5076825" y="4305300"/>
              <a:chExt cx="1914525" cy="228600"/>
            </a:xfrm>
          </xdr:grpSpPr>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C00-000010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C00-000011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C00-000012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21</xdr:row>
          <xdr:rowOff>57150</xdr:rowOff>
        </xdr:from>
        <xdr:to>
          <xdr:col>11</xdr:col>
          <xdr:colOff>590550</xdr:colOff>
          <xdr:row>21</xdr:row>
          <xdr:rowOff>285750</xdr:rowOff>
        </xdr:to>
        <xdr:grpSp>
          <xdr:nvGrpSpPr>
            <xdr:cNvPr id="69091" name="グループ化 10">
              <a:extLst>
                <a:ext uri="{FF2B5EF4-FFF2-40B4-BE49-F238E27FC236}">
                  <a16:creationId xmlns:a16="http://schemas.microsoft.com/office/drawing/2014/main" id="{1953A0B0-8276-5A95-4CE2-D2E74B8B07D0}"/>
                </a:ext>
              </a:extLst>
            </xdr:cNvPr>
            <xdr:cNvGrpSpPr>
              <a:grpSpLocks/>
            </xdr:cNvGrpSpPr>
          </xdr:nvGrpSpPr>
          <xdr:grpSpPr bwMode="auto">
            <a:xfrm>
              <a:off x="4848225" y="6505575"/>
              <a:ext cx="1914525" cy="228600"/>
              <a:chOff x="5076825" y="4305300"/>
              <a:chExt cx="1914525" cy="228600"/>
            </a:xfrm>
          </xdr:grpSpPr>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C00-000013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C00-000014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C00-000015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22</xdr:row>
          <xdr:rowOff>76200</xdr:rowOff>
        </xdr:from>
        <xdr:to>
          <xdr:col>11</xdr:col>
          <xdr:colOff>590550</xdr:colOff>
          <xdr:row>22</xdr:row>
          <xdr:rowOff>304800</xdr:rowOff>
        </xdr:to>
        <xdr:grpSp>
          <xdr:nvGrpSpPr>
            <xdr:cNvPr id="69092" name="グループ化 11">
              <a:extLst>
                <a:ext uri="{FF2B5EF4-FFF2-40B4-BE49-F238E27FC236}">
                  <a16:creationId xmlns:a16="http://schemas.microsoft.com/office/drawing/2014/main" id="{A114DD04-D4E9-9D20-0318-B416ABB5F90F}"/>
                </a:ext>
              </a:extLst>
            </xdr:cNvPr>
            <xdr:cNvGrpSpPr>
              <a:grpSpLocks/>
            </xdr:cNvGrpSpPr>
          </xdr:nvGrpSpPr>
          <xdr:grpSpPr bwMode="auto">
            <a:xfrm>
              <a:off x="4848225" y="6867525"/>
              <a:ext cx="1914525" cy="228600"/>
              <a:chOff x="5076825" y="4305300"/>
              <a:chExt cx="1914525" cy="228600"/>
            </a:xfrm>
          </xdr:grpSpPr>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C00-000016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C00-000017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C00-000018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23</xdr:row>
          <xdr:rowOff>66675</xdr:rowOff>
        </xdr:from>
        <xdr:to>
          <xdr:col>11</xdr:col>
          <xdr:colOff>590550</xdr:colOff>
          <xdr:row>23</xdr:row>
          <xdr:rowOff>295275</xdr:rowOff>
        </xdr:to>
        <xdr:grpSp>
          <xdr:nvGrpSpPr>
            <xdr:cNvPr id="69093" name="グループ化 12">
              <a:extLst>
                <a:ext uri="{FF2B5EF4-FFF2-40B4-BE49-F238E27FC236}">
                  <a16:creationId xmlns:a16="http://schemas.microsoft.com/office/drawing/2014/main" id="{73E1D200-309A-A650-A569-55678EFD7CD3}"/>
                </a:ext>
              </a:extLst>
            </xdr:cNvPr>
            <xdr:cNvGrpSpPr>
              <a:grpSpLocks/>
            </xdr:cNvGrpSpPr>
          </xdr:nvGrpSpPr>
          <xdr:grpSpPr bwMode="auto">
            <a:xfrm>
              <a:off x="4848225" y="7200900"/>
              <a:ext cx="1914525" cy="228600"/>
              <a:chOff x="5076825" y="4305300"/>
              <a:chExt cx="1914525" cy="228600"/>
            </a:xfrm>
          </xdr:grpSpPr>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C00-000019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C00-00001A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C00-00001B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24</xdr:row>
          <xdr:rowOff>66675</xdr:rowOff>
        </xdr:from>
        <xdr:to>
          <xdr:col>11</xdr:col>
          <xdr:colOff>590550</xdr:colOff>
          <xdr:row>24</xdr:row>
          <xdr:rowOff>295275</xdr:rowOff>
        </xdr:to>
        <xdr:grpSp>
          <xdr:nvGrpSpPr>
            <xdr:cNvPr id="69094" name="グループ化 13">
              <a:extLst>
                <a:ext uri="{FF2B5EF4-FFF2-40B4-BE49-F238E27FC236}">
                  <a16:creationId xmlns:a16="http://schemas.microsoft.com/office/drawing/2014/main" id="{07BC6C36-CFF6-FEE3-8BF3-8290E5D0CA82}"/>
                </a:ext>
              </a:extLst>
            </xdr:cNvPr>
            <xdr:cNvGrpSpPr>
              <a:grpSpLocks/>
            </xdr:cNvGrpSpPr>
          </xdr:nvGrpSpPr>
          <xdr:grpSpPr bwMode="auto">
            <a:xfrm>
              <a:off x="4848225" y="7524750"/>
              <a:ext cx="1914525" cy="228600"/>
              <a:chOff x="5076825" y="4305300"/>
              <a:chExt cx="1914525" cy="228600"/>
            </a:xfrm>
          </xdr:grpSpPr>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C00-00001C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C00-00001D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C00-00001E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25</xdr:row>
          <xdr:rowOff>57150</xdr:rowOff>
        </xdr:from>
        <xdr:to>
          <xdr:col>11</xdr:col>
          <xdr:colOff>590550</xdr:colOff>
          <xdr:row>25</xdr:row>
          <xdr:rowOff>285750</xdr:rowOff>
        </xdr:to>
        <xdr:grpSp>
          <xdr:nvGrpSpPr>
            <xdr:cNvPr id="69095" name="グループ化 14">
              <a:extLst>
                <a:ext uri="{FF2B5EF4-FFF2-40B4-BE49-F238E27FC236}">
                  <a16:creationId xmlns:a16="http://schemas.microsoft.com/office/drawing/2014/main" id="{03697FEC-C348-2F71-461B-AE48DE2BE4F6}"/>
                </a:ext>
              </a:extLst>
            </xdr:cNvPr>
            <xdr:cNvGrpSpPr>
              <a:grpSpLocks/>
            </xdr:cNvGrpSpPr>
          </xdr:nvGrpSpPr>
          <xdr:grpSpPr bwMode="auto">
            <a:xfrm>
              <a:off x="4848225" y="7839075"/>
              <a:ext cx="1914525" cy="228600"/>
              <a:chOff x="5076825" y="4305300"/>
              <a:chExt cx="1914525" cy="228600"/>
            </a:xfrm>
          </xdr:grpSpPr>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C00-00001F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C00-000020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C00-000021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26</xdr:row>
          <xdr:rowOff>85725</xdr:rowOff>
        </xdr:from>
        <xdr:to>
          <xdr:col>11</xdr:col>
          <xdr:colOff>590550</xdr:colOff>
          <xdr:row>26</xdr:row>
          <xdr:rowOff>314325</xdr:rowOff>
        </xdr:to>
        <xdr:grpSp>
          <xdr:nvGrpSpPr>
            <xdr:cNvPr id="69096" name="グループ化 15">
              <a:extLst>
                <a:ext uri="{FF2B5EF4-FFF2-40B4-BE49-F238E27FC236}">
                  <a16:creationId xmlns:a16="http://schemas.microsoft.com/office/drawing/2014/main" id="{9A3488F7-179C-D718-8DA8-CFF1898E9403}"/>
                </a:ext>
              </a:extLst>
            </xdr:cNvPr>
            <xdr:cNvGrpSpPr>
              <a:grpSpLocks/>
            </xdr:cNvGrpSpPr>
          </xdr:nvGrpSpPr>
          <xdr:grpSpPr bwMode="auto">
            <a:xfrm>
              <a:off x="4848225" y="8191500"/>
              <a:ext cx="1914525" cy="228600"/>
              <a:chOff x="5076825" y="4305300"/>
              <a:chExt cx="1914525" cy="228600"/>
            </a:xfrm>
          </xdr:grpSpPr>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C00-000022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C00-000023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C00-000024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27</xdr:row>
          <xdr:rowOff>76200</xdr:rowOff>
        </xdr:from>
        <xdr:to>
          <xdr:col>11</xdr:col>
          <xdr:colOff>590550</xdr:colOff>
          <xdr:row>27</xdr:row>
          <xdr:rowOff>304800</xdr:rowOff>
        </xdr:to>
        <xdr:grpSp>
          <xdr:nvGrpSpPr>
            <xdr:cNvPr id="69097" name="グループ化 17">
              <a:extLst>
                <a:ext uri="{FF2B5EF4-FFF2-40B4-BE49-F238E27FC236}">
                  <a16:creationId xmlns:a16="http://schemas.microsoft.com/office/drawing/2014/main" id="{E13853A6-3E97-6F0F-2B16-0B4129601984}"/>
                </a:ext>
              </a:extLst>
            </xdr:cNvPr>
            <xdr:cNvGrpSpPr>
              <a:grpSpLocks/>
            </xdr:cNvGrpSpPr>
          </xdr:nvGrpSpPr>
          <xdr:grpSpPr bwMode="auto">
            <a:xfrm>
              <a:off x="4848225" y="8505825"/>
              <a:ext cx="1914525" cy="228600"/>
              <a:chOff x="5076825" y="4305300"/>
              <a:chExt cx="1914525" cy="228600"/>
            </a:xfrm>
          </xdr:grpSpPr>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C00-000025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C00-000026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C00-000027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28</xdr:row>
          <xdr:rowOff>76200</xdr:rowOff>
        </xdr:from>
        <xdr:to>
          <xdr:col>11</xdr:col>
          <xdr:colOff>590550</xdr:colOff>
          <xdr:row>28</xdr:row>
          <xdr:rowOff>304800</xdr:rowOff>
        </xdr:to>
        <xdr:grpSp>
          <xdr:nvGrpSpPr>
            <xdr:cNvPr id="69098" name="グループ化 18">
              <a:extLst>
                <a:ext uri="{FF2B5EF4-FFF2-40B4-BE49-F238E27FC236}">
                  <a16:creationId xmlns:a16="http://schemas.microsoft.com/office/drawing/2014/main" id="{FC95CD49-EFC6-8C54-A1E7-0236DF63B069}"/>
                </a:ext>
              </a:extLst>
            </xdr:cNvPr>
            <xdr:cNvGrpSpPr>
              <a:grpSpLocks/>
            </xdr:cNvGrpSpPr>
          </xdr:nvGrpSpPr>
          <xdr:grpSpPr bwMode="auto">
            <a:xfrm>
              <a:off x="4848225" y="8829675"/>
              <a:ext cx="1914525" cy="228600"/>
              <a:chOff x="5076825" y="4305300"/>
              <a:chExt cx="1914525" cy="228600"/>
            </a:xfrm>
          </xdr:grpSpPr>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C00-000028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C00-000029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C00-00002A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29</xdr:row>
          <xdr:rowOff>47625</xdr:rowOff>
        </xdr:from>
        <xdr:to>
          <xdr:col>11</xdr:col>
          <xdr:colOff>590550</xdr:colOff>
          <xdr:row>29</xdr:row>
          <xdr:rowOff>276225</xdr:rowOff>
        </xdr:to>
        <xdr:grpSp>
          <xdr:nvGrpSpPr>
            <xdr:cNvPr id="69099" name="グループ化 20">
              <a:extLst>
                <a:ext uri="{FF2B5EF4-FFF2-40B4-BE49-F238E27FC236}">
                  <a16:creationId xmlns:a16="http://schemas.microsoft.com/office/drawing/2014/main" id="{F95EA240-EAD0-6079-7ED1-4586D5F72783}"/>
                </a:ext>
              </a:extLst>
            </xdr:cNvPr>
            <xdr:cNvGrpSpPr>
              <a:grpSpLocks/>
            </xdr:cNvGrpSpPr>
          </xdr:nvGrpSpPr>
          <xdr:grpSpPr bwMode="auto">
            <a:xfrm>
              <a:off x="4848225" y="9144000"/>
              <a:ext cx="1914525" cy="228600"/>
              <a:chOff x="5076825" y="4305300"/>
              <a:chExt cx="1914525" cy="228600"/>
            </a:xfrm>
          </xdr:grpSpPr>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C00-00002B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C00-00002C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C00-00002D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12</xdr:row>
          <xdr:rowOff>123825</xdr:rowOff>
        </xdr:from>
        <xdr:to>
          <xdr:col>7</xdr:col>
          <xdr:colOff>619125</xdr:colOff>
          <xdr:row>12</xdr:row>
          <xdr:rowOff>438150</xdr:rowOff>
        </xdr:to>
        <xdr:sp macro="" textlink="">
          <xdr:nvSpPr>
            <xdr:cNvPr id="37934" name="Check Box 46" hidden="1">
              <a:extLst>
                <a:ext uri="{63B3BB69-23CF-44E3-9099-C40C66FF867C}">
                  <a14:compatExt spid="_x0000_s37934"/>
                </a:ext>
                <a:ext uri="{FF2B5EF4-FFF2-40B4-BE49-F238E27FC236}">
                  <a16:creationId xmlns:a16="http://schemas.microsoft.com/office/drawing/2014/main" id="{00000000-0008-0000-0C00-00002E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12</xdr:row>
          <xdr:rowOff>95250</xdr:rowOff>
        </xdr:from>
        <xdr:to>
          <xdr:col>9</xdr:col>
          <xdr:colOff>590550</xdr:colOff>
          <xdr:row>12</xdr:row>
          <xdr:rowOff>409575</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C00-00002F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12</xdr:row>
          <xdr:rowOff>76200</xdr:rowOff>
        </xdr:from>
        <xdr:to>
          <xdr:col>11</xdr:col>
          <xdr:colOff>600075</xdr:colOff>
          <xdr:row>12</xdr:row>
          <xdr:rowOff>390525</xdr:rowOff>
        </xdr:to>
        <xdr:sp macro="" textlink="">
          <xdr:nvSpPr>
            <xdr:cNvPr id="37936" name="Check Box 48" hidden="1">
              <a:extLst>
                <a:ext uri="{63B3BB69-23CF-44E3-9099-C40C66FF867C}">
                  <a14:compatExt spid="_x0000_s37936"/>
                </a:ext>
                <a:ext uri="{FF2B5EF4-FFF2-40B4-BE49-F238E27FC236}">
                  <a16:creationId xmlns:a16="http://schemas.microsoft.com/office/drawing/2014/main" id="{00000000-0008-0000-0C00-000030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13</xdr:row>
          <xdr:rowOff>57150</xdr:rowOff>
        </xdr:from>
        <xdr:to>
          <xdr:col>11</xdr:col>
          <xdr:colOff>590550</xdr:colOff>
          <xdr:row>13</xdr:row>
          <xdr:rowOff>285750</xdr:rowOff>
        </xdr:to>
        <xdr:grpSp>
          <xdr:nvGrpSpPr>
            <xdr:cNvPr id="69100" name="グループ化 3">
              <a:extLst>
                <a:ext uri="{FF2B5EF4-FFF2-40B4-BE49-F238E27FC236}">
                  <a16:creationId xmlns:a16="http://schemas.microsoft.com/office/drawing/2014/main" id="{103CAE26-C659-8F09-A2B0-8B7DE461E737}"/>
                </a:ext>
              </a:extLst>
            </xdr:cNvPr>
            <xdr:cNvGrpSpPr>
              <a:grpSpLocks/>
            </xdr:cNvGrpSpPr>
          </xdr:nvGrpSpPr>
          <xdr:grpSpPr bwMode="auto">
            <a:xfrm>
              <a:off x="4848225" y="3552825"/>
              <a:ext cx="1914525" cy="228600"/>
              <a:chOff x="5076825" y="4305300"/>
              <a:chExt cx="1914525" cy="228600"/>
            </a:xfrm>
          </xdr:grpSpPr>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C00-000031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C00-000032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C00-000033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14</xdr:row>
          <xdr:rowOff>85725</xdr:rowOff>
        </xdr:from>
        <xdr:to>
          <xdr:col>11</xdr:col>
          <xdr:colOff>590550</xdr:colOff>
          <xdr:row>14</xdr:row>
          <xdr:rowOff>314325</xdr:rowOff>
        </xdr:to>
        <xdr:grpSp>
          <xdr:nvGrpSpPr>
            <xdr:cNvPr id="69101" name="グループ化 3">
              <a:extLst>
                <a:ext uri="{FF2B5EF4-FFF2-40B4-BE49-F238E27FC236}">
                  <a16:creationId xmlns:a16="http://schemas.microsoft.com/office/drawing/2014/main" id="{E98FB610-61C4-5AAD-208A-BFAE880A3A6C}"/>
                </a:ext>
              </a:extLst>
            </xdr:cNvPr>
            <xdr:cNvGrpSpPr>
              <a:grpSpLocks/>
            </xdr:cNvGrpSpPr>
          </xdr:nvGrpSpPr>
          <xdr:grpSpPr bwMode="auto">
            <a:xfrm>
              <a:off x="4848225" y="3924300"/>
              <a:ext cx="1914525" cy="228600"/>
              <a:chOff x="5076825" y="4305300"/>
              <a:chExt cx="1914525" cy="228600"/>
            </a:xfrm>
          </xdr:grpSpPr>
          <xdr:sp macro="" textlink="">
            <xdr:nvSpPr>
              <xdr:cNvPr id="37940" name="Check Box 52" hidden="1">
                <a:extLst>
                  <a:ext uri="{63B3BB69-23CF-44E3-9099-C40C66FF867C}">
                    <a14:compatExt spid="_x0000_s37940"/>
                  </a:ext>
                  <a:ext uri="{FF2B5EF4-FFF2-40B4-BE49-F238E27FC236}">
                    <a16:creationId xmlns:a16="http://schemas.microsoft.com/office/drawing/2014/main" id="{00000000-0008-0000-0C00-00003494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41" name="Check Box 53" hidden="1">
                <a:extLst>
                  <a:ext uri="{63B3BB69-23CF-44E3-9099-C40C66FF867C}">
                    <a14:compatExt spid="_x0000_s37941"/>
                  </a:ext>
                  <a:ext uri="{FF2B5EF4-FFF2-40B4-BE49-F238E27FC236}">
                    <a16:creationId xmlns:a16="http://schemas.microsoft.com/office/drawing/2014/main" id="{00000000-0008-0000-0C00-00003594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7942" name="Check Box 54" hidden="1">
                <a:extLst>
                  <a:ext uri="{63B3BB69-23CF-44E3-9099-C40C66FF867C}">
                    <a14:compatExt spid="_x0000_s37942"/>
                  </a:ext>
                  <a:ext uri="{FF2B5EF4-FFF2-40B4-BE49-F238E27FC236}">
                    <a16:creationId xmlns:a16="http://schemas.microsoft.com/office/drawing/2014/main" id="{00000000-0008-0000-0C00-00003694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85725</xdr:rowOff>
        </xdr:from>
        <xdr:to>
          <xdr:col>13</xdr:col>
          <xdr:colOff>590550</xdr:colOff>
          <xdr:row>12</xdr:row>
          <xdr:rowOff>400050</xdr:rowOff>
        </xdr:to>
        <xdr:sp macro="" textlink="">
          <xdr:nvSpPr>
            <xdr:cNvPr id="37943" name="Check Box 55" hidden="1">
              <a:extLst>
                <a:ext uri="{63B3BB69-23CF-44E3-9099-C40C66FF867C}">
                  <a14:compatExt spid="_x0000_s37943"/>
                </a:ext>
                <a:ext uri="{FF2B5EF4-FFF2-40B4-BE49-F238E27FC236}">
                  <a16:creationId xmlns:a16="http://schemas.microsoft.com/office/drawing/2014/main" id="{00000000-0008-0000-0C00-000037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14</xdr:row>
          <xdr:rowOff>38100</xdr:rowOff>
        </xdr:from>
        <xdr:to>
          <xdr:col>13</xdr:col>
          <xdr:colOff>590550</xdr:colOff>
          <xdr:row>14</xdr:row>
          <xdr:rowOff>352425</xdr:rowOff>
        </xdr:to>
        <xdr:sp macro="" textlink="">
          <xdr:nvSpPr>
            <xdr:cNvPr id="37961" name="Check Box 73" hidden="1">
              <a:extLst>
                <a:ext uri="{63B3BB69-23CF-44E3-9099-C40C66FF867C}">
                  <a14:compatExt spid="_x0000_s37961"/>
                </a:ext>
                <a:ext uri="{FF2B5EF4-FFF2-40B4-BE49-F238E27FC236}">
                  <a16:creationId xmlns:a16="http://schemas.microsoft.com/office/drawing/2014/main" id="{00000000-0008-0000-0C00-000049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15</xdr:row>
          <xdr:rowOff>0</xdr:rowOff>
        </xdr:from>
        <xdr:to>
          <xdr:col>13</xdr:col>
          <xdr:colOff>590550</xdr:colOff>
          <xdr:row>15</xdr:row>
          <xdr:rowOff>314325</xdr:rowOff>
        </xdr:to>
        <xdr:sp macro="" textlink="">
          <xdr:nvSpPr>
            <xdr:cNvPr id="37962" name="Check Box 74" hidden="1">
              <a:extLst>
                <a:ext uri="{63B3BB69-23CF-44E3-9099-C40C66FF867C}">
                  <a14:compatExt spid="_x0000_s37962"/>
                </a:ext>
                <a:ext uri="{FF2B5EF4-FFF2-40B4-BE49-F238E27FC236}">
                  <a16:creationId xmlns:a16="http://schemas.microsoft.com/office/drawing/2014/main" id="{00000000-0008-0000-0C00-00004A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16</xdr:row>
          <xdr:rowOff>66675</xdr:rowOff>
        </xdr:from>
        <xdr:to>
          <xdr:col>13</xdr:col>
          <xdr:colOff>590550</xdr:colOff>
          <xdr:row>16</xdr:row>
          <xdr:rowOff>381000</xdr:rowOff>
        </xdr:to>
        <xdr:sp macro="" textlink="">
          <xdr:nvSpPr>
            <xdr:cNvPr id="37963" name="Check Box 75" hidden="1">
              <a:extLst>
                <a:ext uri="{63B3BB69-23CF-44E3-9099-C40C66FF867C}">
                  <a14:compatExt spid="_x0000_s37963"/>
                </a:ext>
                <a:ext uri="{FF2B5EF4-FFF2-40B4-BE49-F238E27FC236}">
                  <a16:creationId xmlns:a16="http://schemas.microsoft.com/office/drawing/2014/main" id="{00000000-0008-0000-0C00-00004B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17</xdr:row>
          <xdr:rowOff>0</xdr:rowOff>
        </xdr:from>
        <xdr:to>
          <xdr:col>13</xdr:col>
          <xdr:colOff>590550</xdr:colOff>
          <xdr:row>17</xdr:row>
          <xdr:rowOff>314325</xdr:rowOff>
        </xdr:to>
        <xdr:sp macro="" textlink="">
          <xdr:nvSpPr>
            <xdr:cNvPr id="37964" name="Check Box 76" hidden="1">
              <a:extLst>
                <a:ext uri="{63B3BB69-23CF-44E3-9099-C40C66FF867C}">
                  <a14:compatExt spid="_x0000_s37964"/>
                </a:ext>
                <a:ext uri="{FF2B5EF4-FFF2-40B4-BE49-F238E27FC236}">
                  <a16:creationId xmlns:a16="http://schemas.microsoft.com/office/drawing/2014/main" id="{00000000-0008-0000-0C00-00004C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447675</xdr:rowOff>
        </xdr:from>
        <xdr:to>
          <xdr:col>13</xdr:col>
          <xdr:colOff>590550</xdr:colOff>
          <xdr:row>13</xdr:row>
          <xdr:rowOff>295275</xdr:rowOff>
        </xdr:to>
        <xdr:sp macro="" textlink="">
          <xdr:nvSpPr>
            <xdr:cNvPr id="37965" name="Check Box 77" hidden="1">
              <a:extLst>
                <a:ext uri="{63B3BB69-23CF-44E3-9099-C40C66FF867C}">
                  <a14:compatExt spid="_x0000_s37965"/>
                </a:ext>
                <a:ext uri="{FF2B5EF4-FFF2-40B4-BE49-F238E27FC236}">
                  <a16:creationId xmlns:a16="http://schemas.microsoft.com/office/drawing/2014/main" id="{00000000-0008-0000-0C00-00004D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19</xdr:row>
          <xdr:rowOff>9525</xdr:rowOff>
        </xdr:from>
        <xdr:to>
          <xdr:col>13</xdr:col>
          <xdr:colOff>590550</xdr:colOff>
          <xdr:row>20</xdr:row>
          <xdr:rowOff>0</xdr:rowOff>
        </xdr:to>
        <xdr:sp macro="" textlink="">
          <xdr:nvSpPr>
            <xdr:cNvPr id="37966" name="Check Box 78" hidden="1">
              <a:extLst>
                <a:ext uri="{63B3BB69-23CF-44E3-9099-C40C66FF867C}">
                  <a14:compatExt spid="_x0000_s37966"/>
                </a:ext>
                <a:ext uri="{FF2B5EF4-FFF2-40B4-BE49-F238E27FC236}">
                  <a16:creationId xmlns:a16="http://schemas.microsoft.com/office/drawing/2014/main" id="{00000000-0008-0000-0C00-00004E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0</xdr:rowOff>
        </xdr:from>
        <xdr:to>
          <xdr:col>13</xdr:col>
          <xdr:colOff>590550</xdr:colOff>
          <xdr:row>24</xdr:row>
          <xdr:rowOff>314325</xdr:rowOff>
        </xdr:to>
        <xdr:sp macro="" textlink="">
          <xdr:nvSpPr>
            <xdr:cNvPr id="37967" name="Check Box 79" hidden="1">
              <a:extLst>
                <a:ext uri="{63B3BB69-23CF-44E3-9099-C40C66FF867C}">
                  <a14:compatExt spid="_x0000_s37967"/>
                </a:ext>
                <a:ext uri="{FF2B5EF4-FFF2-40B4-BE49-F238E27FC236}">
                  <a16:creationId xmlns:a16="http://schemas.microsoft.com/office/drawing/2014/main" id="{00000000-0008-0000-0C00-00004F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27</xdr:row>
          <xdr:rowOff>0</xdr:rowOff>
        </xdr:from>
        <xdr:to>
          <xdr:col>13</xdr:col>
          <xdr:colOff>590550</xdr:colOff>
          <xdr:row>27</xdr:row>
          <xdr:rowOff>314325</xdr:rowOff>
        </xdr:to>
        <xdr:sp macro="" textlink="">
          <xdr:nvSpPr>
            <xdr:cNvPr id="37968" name="Check Box 80" hidden="1">
              <a:extLst>
                <a:ext uri="{63B3BB69-23CF-44E3-9099-C40C66FF867C}">
                  <a14:compatExt spid="_x0000_s37968"/>
                </a:ext>
                <a:ext uri="{FF2B5EF4-FFF2-40B4-BE49-F238E27FC236}">
                  <a16:creationId xmlns:a16="http://schemas.microsoft.com/office/drawing/2014/main" id="{00000000-0008-0000-0C00-000050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20</xdr:row>
          <xdr:rowOff>0</xdr:rowOff>
        </xdr:from>
        <xdr:to>
          <xdr:col>13</xdr:col>
          <xdr:colOff>590550</xdr:colOff>
          <xdr:row>20</xdr:row>
          <xdr:rowOff>314325</xdr:rowOff>
        </xdr:to>
        <xdr:sp macro="" textlink="">
          <xdr:nvSpPr>
            <xdr:cNvPr id="37969" name="Check Box 81" hidden="1">
              <a:extLst>
                <a:ext uri="{63B3BB69-23CF-44E3-9099-C40C66FF867C}">
                  <a14:compatExt spid="_x0000_s37969"/>
                </a:ext>
                <a:ext uri="{FF2B5EF4-FFF2-40B4-BE49-F238E27FC236}">
                  <a16:creationId xmlns:a16="http://schemas.microsoft.com/office/drawing/2014/main" id="{00000000-0008-0000-0C00-000051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18</xdr:row>
          <xdr:rowOff>0</xdr:rowOff>
        </xdr:from>
        <xdr:to>
          <xdr:col>13</xdr:col>
          <xdr:colOff>590550</xdr:colOff>
          <xdr:row>18</xdr:row>
          <xdr:rowOff>314325</xdr:rowOff>
        </xdr:to>
        <xdr:sp macro="" textlink="">
          <xdr:nvSpPr>
            <xdr:cNvPr id="37970" name="Check Box 82" hidden="1">
              <a:extLst>
                <a:ext uri="{63B3BB69-23CF-44E3-9099-C40C66FF867C}">
                  <a14:compatExt spid="_x0000_s37970"/>
                </a:ext>
                <a:ext uri="{FF2B5EF4-FFF2-40B4-BE49-F238E27FC236}">
                  <a16:creationId xmlns:a16="http://schemas.microsoft.com/office/drawing/2014/main" id="{00000000-0008-0000-0C00-000052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323850</xdr:rowOff>
        </xdr:from>
        <xdr:to>
          <xdr:col>13</xdr:col>
          <xdr:colOff>590550</xdr:colOff>
          <xdr:row>23</xdr:row>
          <xdr:rowOff>295275</xdr:rowOff>
        </xdr:to>
        <xdr:sp macro="" textlink="">
          <xdr:nvSpPr>
            <xdr:cNvPr id="37971" name="Check Box 83" hidden="1">
              <a:extLst>
                <a:ext uri="{63B3BB69-23CF-44E3-9099-C40C66FF867C}">
                  <a14:compatExt spid="_x0000_s37971"/>
                </a:ext>
                <a:ext uri="{FF2B5EF4-FFF2-40B4-BE49-F238E27FC236}">
                  <a16:creationId xmlns:a16="http://schemas.microsoft.com/office/drawing/2014/main" id="{00000000-0008-0000-0C00-000053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9525</xdr:rowOff>
        </xdr:from>
        <xdr:to>
          <xdr:col>13</xdr:col>
          <xdr:colOff>590550</xdr:colOff>
          <xdr:row>22</xdr:row>
          <xdr:rowOff>323850</xdr:rowOff>
        </xdr:to>
        <xdr:sp macro="" textlink="">
          <xdr:nvSpPr>
            <xdr:cNvPr id="37972" name="Check Box 84" hidden="1">
              <a:extLst>
                <a:ext uri="{63B3BB69-23CF-44E3-9099-C40C66FF867C}">
                  <a14:compatExt spid="_x0000_s37972"/>
                </a:ext>
                <a:ext uri="{FF2B5EF4-FFF2-40B4-BE49-F238E27FC236}">
                  <a16:creationId xmlns:a16="http://schemas.microsoft.com/office/drawing/2014/main" id="{00000000-0008-0000-0C00-000054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21</xdr:row>
          <xdr:rowOff>0</xdr:rowOff>
        </xdr:from>
        <xdr:to>
          <xdr:col>13</xdr:col>
          <xdr:colOff>590550</xdr:colOff>
          <xdr:row>21</xdr:row>
          <xdr:rowOff>314325</xdr:rowOff>
        </xdr:to>
        <xdr:sp macro="" textlink="">
          <xdr:nvSpPr>
            <xdr:cNvPr id="37973" name="Check Box 85" hidden="1">
              <a:extLst>
                <a:ext uri="{63B3BB69-23CF-44E3-9099-C40C66FF867C}">
                  <a14:compatExt spid="_x0000_s37973"/>
                </a:ext>
                <a:ext uri="{FF2B5EF4-FFF2-40B4-BE49-F238E27FC236}">
                  <a16:creationId xmlns:a16="http://schemas.microsoft.com/office/drawing/2014/main" id="{00000000-0008-0000-0C00-000055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25</xdr:row>
          <xdr:rowOff>314325</xdr:rowOff>
        </xdr:from>
        <xdr:to>
          <xdr:col>13</xdr:col>
          <xdr:colOff>590550</xdr:colOff>
          <xdr:row>26</xdr:row>
          <xdr:rowOff>304800</xdr:rowOff>
        </xdr:to>
        <xdr:sp macro="" textlink="">
          <xdr:nvSpPr>
            <xdr:cNvPr id="37974" name="Check Box 86" hidden="1">
              <a:extLst>
                <a:ext uri="{63B3BB69-23CF-44E3-9099-C40C66FF867C}">
                  <a14:compatExt spid="_x0000_s37974"/>
                </a:ext>
                <a:ext uri="{FF2B5EF4-FFF2-40B4-BE49-F238E27FC236}">
                  <a16:creationId xmlns:a16="http://schemas.microsoft.com/office/drawing/2014/main" id="{00000000-0008-0000-0C00-000056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304800</xdr:rowOff>
        </xdr:from>
        <xdr:to>
          <xdr:col>13</xdr:col>
          <xdr:colOff>590550</xdr:colOff>
          <xdr:row>25</xdr:row>
          <xdr:rowOff>295275</xdr:rowOff>
        </xdr:to>
        <xdr:sp macro="" textlink="">
          <xdr:nvSpPr>
            <xdr:cNvPr id="37975" name="Check Box 87" hidden="1">
              <a:extLst>
                <a:ext uri="{63B3BB69-23CF-44E3-9099-C40C66FF867C}">
                  <a14:compatExt spid="_x0000_s37975"/>
                </a:ext>
                <a:ext uri="{FF2B5EF4-FFF2-40B4-BE49-F238E27FC236}">
                  <a16:creationId xmlns:a16="http://schemas.microsoft.com/office/drawing/2014/main" id="{00000000-0008-0000-0C00-000057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0</xdr:rowOff>
        </xdr:from>
        <xdr:to>
          <xdr:col>13</xdr:col>
          <xdr:colOff>590550</xdr:colOff>
          <xdr:row>29</xdr:row>
          <xdr:rowOff>314325</xdr:rowOff>
        </xdr:to>
        <xdr:sp macro="" textlink="">
          <xdr:nvSpPr>
            <xdr:cNvPr id="37976" name="Check Box 88" hidden="1">
              <a:extLst>
                <a:ext uri="{63B3BB69-23CF-44E3-9099-C40C66FF867C}">
                  <a14:compatExt spid="_x0000_s37976"/>
                </a:ext>
                <a:ext uri="{FF2B5EF4-FFF2-40B4-BE49-F238E27FC236}">
                  <a16:creationId xmlns:a16="http://schemas.microsoft.com/office/drawing/2014/main" id="{00000000-0008-0000-0C00-000058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28</xdr:row>
          <xdr:rowOff>9525</xdr:rowOff>
        </xdr:from>
        <xdr:to>
          <xdr:col>13</xdr:col>
          <xdr:colOff>590550</xdr:colOff>
          <xdr:row>28</xdr:row>
          <xdr:rowOff>323850</xdr:rowOff>
        </xdr:to>
        <xdr:sp macro="" textlink="">
          <xdr:nvSpPr>
            <xdr:cNvPr id="37977" name="Check Box 89" hidden="1">
              <a:extLst>
                <a:ext uri="{63B3BB69-23CF-44E3-9099-C40C66FF867C}">
                  <a14:compatExt spid="_x0000_s37977"/>
                </a:ext>
                <a:ext uri="{FF2B5EF4-FFF2-40B4-BE49-F238E27FC236}">
                  <a16:creationId xmlns:a16="http://schemas.microsoft.com/office/drawing/2014/main" id="{00000000-0008-0000-0C00-0000599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542925</xdr:colOff>
          <xdr:row>10</xdr:row>
          <xdr:rowOff>47625</xdr:rowOff>
        </xdr:from>
        <xdr:to>
          <xdr:col>6</xdr:col>
          <xdr:colOff>847725</xdr:colOff>
          <xdr:row>10</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11</xdr:row>
          <xdr:rowOff>47625</xdr:rowOff>
        </xdr:from>
        <xdr:to>
          <xdr:col>6</xdr:col>
          <xdr:colOff>847725</xdr:colOff>
          <xdr:row>11</xdr:row>
          <xdr:rowOff>285750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12</xdr:row>
          <xdr:rowOff>47625</xdr:rowOff>
        </xdr:from>
        <xdr:to>
          <xdr:col>6</xdr:col>
          <xdr:colOff>847725</xdr:colOff>
          <xdr:row>12</xdr:row>
          <xdr:rowOff>285750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13</xdr:row>
          <xdr:rowOff>47625</xdr:rowOff>
        </xdr:from>
        <xdr:to>
          <xdr:col>6</xdr:col>
          <xdr:colOff>847725</xdr:colOff>
          <xdr:row>13</xdr:row>
          <xdr:rowOff>285750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14</xdr:row>
          <xdr:rowOff>47625</xdr:rowOff>
        </xdr:from>
        <xdr:to>
          <xdr:col>6</xdr:col>
          <xdr:colOff>847725</xdr:colOff>
          <xdr:row>14</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15</xdr:row>
          <xdr:rowOff>47625</xdr:rowOff>
        </xdr:from>
        <xdr:to>
          <xdr:col>6</xdr:col>
          <xdr:colOff>847725</xdr:colOff>
          <xdr:row>15</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16</xdr:row>
          <xdr:rowOff>47625</xdr:rowOff>
        </xdr:from>
        <xdr:to>
          <xdr:col>6</xdr:col>
          <xdr:colOff>847725</xdr:colOff>
          <xdr:row>16</xdr:row>
          <xdr:rowOff>285750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17</xdr:row>
          <xdr:rowOff>47625</xdr:rowOff>
        </xdr:from>
        <xdr:to>
          <xdr:col>6</xdr:col>
          <xdr:colOff>847725</xdr:colOff>
          <xdr:row>17</xdr:row>
          <xdr:rowOff>285750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18</xdr:row>
          <xdr:rowOff>47625</xdr:rowOff>
        </xdr:from>
        <xdr:to>
          <xdr:col>6</xdr:col>
          <xdr:colOff>847725</xdr:colOff>
          <xdr:row>18</xdr:row>
          <xdr:rowOff>285750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D00-000009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542925</xdr:colOff>
          <xdr:row>20</xdr:row>
          <xdr:rowOff>76200</xdr:rowOff>
        </xdr:from>
        <xdr:to>
          <xdr:col>6</xdr:col>
          <xdr:colOff>847725</xdr:colOff>
          <xdr:row>20</xdr:row>
          <xdr:rowOff>314325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D00-00000A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30</xdr:col>
      <xdr:colOff>3175</xdr:colOff>
      <xdr:row>0</xdr:row>
      <xdr:rowOff>95250</xdr:rowOff>
    </xdr:from>
    <xdr:to>
      <xdr:col>36</xdr:col>
      <xdr:colOff>171498</xdr:colOff>
      <xdr:row>1</xdr:row>
      <xdr:rowOff>371475</xdr:rowOff>
    </xdr:to>
    <xdr:sp macro="" textlink="">
      <xdr:nvSpPr>
        <xdr:cNvPr id="2" name="四角形: 角を丸くする 1">
          <a:extLst>
            <a:ext uri="{FF2B5EF4-FFF2-40B4-BE49-F238E27FC236}">
              <a16:creationId xmlns:a16="http://schemas.microsoft.com/office/drawing/2014/main" id="{A6846F7F-3431-2412-4610-CEF258F52C3B}"/>
            </a:ext>
          </a:extLst>
        </xdr:cNvPr>
        <xdr:cNvSpPr/>
      </xdr:nvSpPr>
      <xdr:spPr bwMode="auto">
        <a:xfrm>
          <a:off x="7219950" y="9525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30</xdr:col>
      <xdr:colOff>0</xdr:colOff>
      <xdr:row>3</xdr:row>
      <xdr:rowOff>9524</xdr:rowOff>
    </xdr:from>
    <xdr:to>
      <xdr:col>44</xdr:col>
      <xdr:colOff>41282</xdr:colOff>
      <xdr:row>8</xdr:row>
      <xdr:rowOff>209549</xdr:rowOff>
    </xdr:to>
    <xdr:sp macro="" textlink="">
      <xdr:nvSpPr>
        <xdr:cNvPr id="4" name="Text Box 5">
          <a:extLst>
            <a:ext uri="{FF2B5EF4-FFF2-40B4-BE49-F238E27FC236}">
              <a16:creationId xmlns:a16="http://schemas.microsoft.com/office/drawing/2014/main" id="{D1EE68A7-793F-7BC1-8816-4AA91322F48E}"/>
            </a:ext>
          </a:extLst>
        </xdr:cNvPr>
        <xdr:cNvSpPr txBox="1">
          <a:spLocks noChangeArrowheads="1"/>
        </xdr:cNvSpPr>
      </xdr:nvSpPr>
      <xdr:spPr bwMode="auto">
        <a:xfrm>
          <a:off x="7210425" y="704849"/>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2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74" Type="http://schemas.openxmlformats.org/officeDocument/2006/relationships/ctrlProp" Target="../ctrlProps/ctrlProp223.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5.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75" Type="http://schemas.openxmlformats.org/officeDocument/2006/relationships/ctrlProp" Target="../ctrlProps/ctrlProp224.xml"/><Relationship Id="rId1" Type="http://schemas.openxmlformats.org/officeDocument/2006/relationships/printerSettings" Target="../printerSettings/printerSettings13.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3" Type="http://schemas.openxmlformats.org/officeDocument/2006/relationships/vmlDrawing" Target="../drawings/vmlDrawing6.vml"/><Relationship Id="rId7" Type="http://schemas.openxmlformats.org/officeDocument/2006/relationships/ctrlProp" Target="../ctrlProps/ctrlProp228.xml"/><Relationship Id="rId12" Type="http://schemas.openxmlformats.org/officeDocument/2006/relationships/ctrlProp" Target="../ctrlProps/ctrlProp233.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8"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20" Type="http://schemas.openxmlformats.org/officeDocument/2006/relationships/ctrlProp" Target="../ctrlProps/ctrlProp73.xml"/><Relationship Id="rId41"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11.xml"/><Relationship Id="rId29"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8"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0" Type="http://schemas.openxmlformats.org/officeDocument/2006/relationships/ctrlProp" Target="../ctrlProps/ctrlProp115.xml"/><Relationship Id="rId41"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vml"/><Relationship Id="rId7" Type="http://schemas.openxmlformats.org/officeDocument/2006/relationships/ctrlProp" Target="../ctrlProps/ctrlProp146.xml"/><Relationship Id="rId12" Type="http://schemas.openxmlformats.org/officeDocument/2006/relationships/ctrlProp" Target="../ctrlProps/ctrlProp15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0953-6853-49DC-A39C-D53D7050FE46}">
  <sheetPr codeName="Sheet1">
    <pageSetUpPr fitToPage="1"/>
  </sheetPr>
  <dimension ref="A1:I62"/>
  <sheetViews>
    <sheetView tabSelected="1" zoomScaleNormal="100" workbookViewId="0">
      <selection activeCell="A2" sqref="A2:I4"/>
    </sheetView>
  </sheetViews>
  <sheetFormatPr defaultRowHeight="13.5"/>
  <cols>
    <col min="1" max="1" width="7" style="191" customWidth="1"/>
    <col min="2" max="8" width="9" style="191"/>
    <col min="9" max="9" width="21" style="191" customWidth="1"/>
    <col min="10" max="16384" width="9" style="191"/>
  </cols>
  <sheetData>
    <row r="1" spans="1:9" ht="17.25" customHeight="1">
      <c r="H1" s="506"/>
      <c r="I1" s="506"/>
    </row>
    <row r="2" spans="1:9" ht="13.5" customHeight="1">
      <c r="A2" s="507" t="s">
        <v>122</v>
      </c>
      <c r="B2" s="507"/>
      <c r="C2" s="507"/>
      <c r="D2" s="507"/>
      <c r="E2" s="507"/>
      <c r="F2" s="507"/>
      <c r="G2" s="507"/>
      <c r="H2" s="507"/>
      <c r="I2" s="507"/>
    </row>
    <row r="3" spans="1:9" ht="13.5" customHeight="1">
      <c r="A3" s="507"/>
      <c r="B3" s="507"/>
      <c r="C3" s="507"/>
      <c r="D3" s="507"/>
      <c r="E3" s="507"/>
      <c r="F3" s="507"/>
      <c r="G3" s="507"/>
      <c r="H3" s="507"/>
      <c r="I3" s="507"/>
    </row>
    <row r="4" spans="1:9" ht="13.5" customHeight="1">
      <c r="A4" s="507"/>
      <c r="B4" s="507"/>
      <c r="C4" s="507"/>
      <c r="D4" s="507"/>
      <c r="E4" s="507"/>
      <c r="F4" s="507"/>
      <c r="G4" s="507"/>
      <c r="H4" s="507"/>
      <c r="I4" s="507"/>
    </row>
    <row r="5" spans="1:9" ht="13.5" customHeight="1">
      <c r="A5" s="508" t="s">
        <v>123</v>
      </c>
      <c r="B5" s="508"/>
      <c r="C5" s="508"/>
      <c r="D5" s="508"/>
      <c r="E5" s="508"/>
      <c r="F5" s="508"/>
      <c r="G5" s="508"/>
      <c r="H5" s="508"/>
      <c r="I5" s="508"/>
    </row>
    <row r="6" spans="1:9" ht="13.5" customHeight="1">
      <c r="A6" s="508"/>
      <c r="B6" s="508"/>
      <c r="C6" s="508"/>
      <c r="D6" s="508"/>
      <c r="E6" s="508"/>
      <c r="F6" s="508"/>
      <c r="G6" s="508"/>
      <c r="H6" s="508"/>
      <c r="I6" s="508"/>
    </row>
    <row r="7" spans="1:9" s="192" customFormat="1" ht="13.5" customHeight="1">
      <c r="A7" s="509" t="s">
        <v>168</v>
      </c>
      <c r="B7" s="509"/>
      <c r="C7" s="509"/>
      <c r="D7" s="509"/>
      <c r="E7" s="509"/>
      <c r="F7" s="509"/>
      <c r="G7" s="509"/>
      <c r="H7" s="509"/>
      <c r="I7" s="509"/>
    </row>
    <row r="8" spans="1:9" s="192" customFormat="1" ht="13.5" customHeight="1">
      <c r="A8" s="509"/>
      <c r="B8" s="509"/>
      <c r="C8" s="509"/>
      <c r="D8" s="509"/>
      <c r="E8" s="509"/>
      <c r="F8" s="509"/>
      <c r="G8" s="509"/>
      <c r="H8" s="509"/>
      <c r="I8" s="509"/>
    </row>
    <row r="16" spans="1:9">
      <c r="A16" s="510" t="s">
        <v>272</v>
      </c>
      <c r="B16" s="510"/>
      <c r="C16" s="510"/>
      <c r="D16" s="510"/>
      <c r="E16" s="510"/>
      <c r="F16" s="510"/>
      <c r="G16" s="510"/>
      <c r="H16" s="510"/>
      <c r="I16" s="510"/>
    </row>
    <row r="17" spans="1:9">
      <c r="A17" s="510"/>
      <c r="B17" s="510"/>
      <c r="C17" s="510"/>
      <c r="D17" s="510"/>
      <c r="E17" s="510"/>
      <c r="F17" s="510"/>
      <c r="G17" s="510"/>
      <c r="H17" s="510"/>
      <c r="I17" s="510"/>
    </row>
    <row r="18" spans="1:9">
      <c r="A18" s="510"/>
      <c r="B18" s="510"/>
      <c r="C18" s="510"/>
      <c r="D18" s="510"/>
      <c r="E18" s="510"/>
      <c r="F18" s="510"/>
      <c r="G18" s="510"/>
      <c r="H18" s="510"/>
      <c r="I18" s="510"/>
    </row>
    <row r="19" spans="1:9" ht="21">
      <c r="A19" s="193"/>
      <c r="B19" s="193"/>
      <c r="C19" s="193"/>
      <c r="D19" s="193"/>
      <c r="E19" s="193"/>
      <c r="F19" s="193"/>
      <c r="G19" s="193"/>
      <c r="H19" s="193"/>
      <c r="I19" s="193"/>
    </row>
    <row r="20" spans="1:9" ht="21">
      <c r="A20" s="193"/>
      <c r="B20" s="193"/>
      <c r="C20" s="193"/>
      <c r="D20" s="193"/>
      <c r="E20" s="193"/>
      <c r="F20" s="193"/>
      <c r="G20" s="193"/>
      <c r="H20" s="193"/>
      <c r="I20" s="193"/>
    </row>
    <row r="21" spans="1:9" ht="13.5" customHeight="1">
      <c r="A21" s="193"/>
      <c r="B21" s="193"/>
      <c r="C21" s="193"/>
      <c r="D21" s="193"/>
      <c r="E21" s="193"/>
      <c r="F21" s="193"/>
      <c r="G21" s="193"/>
      <c r="H21" s="193"/>
      <c r="I21" s="193"/>
    </row>
    <row r="22" spans="1:9" s="194" customFormat="1" ht="21" customHeight="1">
      <c r="A22" s="511"/>
      <c r="B22" s="512"/>
      <c r="C22" s="512"/>
      <c r="D22" s="512"/>
      <c r="E22" s="512"/>
      <c r="F22" s="512"/>
      <c r="G22" s="512"/>
      <c r="H22" s="512"/>
      <c r="I22" s="512"/>
    </row>
    <row r="23" spans="1:9" s="194" customFormat="1"/>
    <row r="24" spans="1:9" s="194" customFormat="1"/>
    <row r="25" spans="1:9" s="194" customFormat="1" ht="17.100000000000001" customHeight="1"/>
    <row r="26" spans="1:9" s="196" customFormat="1" ht="17.100000000000001" customHeight="1">
      <c r="A26" s="336" t="s">
        <v>231</v>
      </c>
      <c r="B26" s="195" t="s">
        <v>332</v>
      </c>
    </row>
    <row r="27" spans="1:9" s="196" customFormat="1" ht="17.100000000000001" customHeight="1">
      <c r="B27" s="195" t="s">
        <v>124</v>
      </c>
    </row>
    <row r="28" spans="1:9" s="196" customFormat="1" ht="12" customHeight="1">
      <c r="A28" s="195"/>
      <c r="B28" s="195"/>
      <c r="C28" s="195"/>
      <c r="D28" s="195"/>
      <c r="E28" s="195"/>
      <c r="F28" s="195"/>
      <c r="G28" s="195"/>
      <c r="H28" s="195"/>
      <c r="I28" s="195"/>
    </row>
    <row r="29" spans="1:9" s="28" customFormat="1" ht="17.100000000000001" customHeight="1">
      <c r="A29" s="26" t="s">
        <v>231</v>
      </c>
      <c r="B29" s="27" t="s">
        <v>442</v>
      </c>
      <c r="C29" s="27"/>
      <c r="D29" s="27"/>
      <c r="E29" s="27"/>
      <c r="F29" s="27"/>
      <c r="G29" s="27"/>
      <c r="H29" s="27"/>
      <c r="I29" s="27"/>
    </row>
    <row r="30" spans="1:9" s="28" customFormat="1" ht="17.100000000000001" customHeight="1">
      <c r="A30" s="27"/>
      <c r="B30" s="27" t="s">
        <v>266</v>
      </c>
      <c r="C30" s="27"/>
      <c r="D30" s="27"/>
      <c r="E30" s="27"/>
      <c r="F30" s="27"/>
      <c r="G30" s="27"/>
      <c r="H30" s="27"/>
      <c r="I30" s="27"/>
    </row>
    <row r="31" spans="1:9" s="28" customFormat="1" ht="17.100000000000001" customHeight="1">
      <c r="A31" s="27"/>
      <c r="B31" s="30" t="s">
        <v>367</v>
      </c>
      <c r="C31" s="27"/>
      <c r="D31" s="27"/>
      <c r="E31" s="27"/>
      <c r="F31" s="27"/>
      <c r="G31" s="27"/>
      <c r="H31" s="27"/>
      <c r="I31" s="27"/>
    </row>
    <row r="32" spans="1:9" s="28" customFormat="1" ht="12" customHeight="1">
      <c r="A32" s="27"/>
      <c r="B32" s="27"/>
      <c r="C32" s="27"/>
      <c r="D32" s="27"/>
      <c r="E32" s="27"/>
      <c r="F32" s="27"/>
      <c r="G32" s="27"/>
      <c r="H32" s="27"/>
      <c r="I32" s="27"/>
    </row>
    <row r="33" spans="1:9" s="28" customFormat="1" ht="17.100000000000001" customHeight="1">
      <c r="A33" s="26" t="s">
        <v>231</v>
      </c>
      <c r="B33" s="27" t="s">
        <v>125</v>
      </c>
      <c r="C33" s="27"/>
      <c r="D33" s="27"/>
      <c r="E33" s="27"/>
      <c r="F33" s="27"/>
      <c r="G33" s="27"/>
      <c r="H33" s="27"/>
      <c r="I33" s="27"/>
    </row>
    <row r="34" spans="1:9" s="28" customFormat="1" ht="17.100000000000001" customHeight="1">
      <c r="B34" s="29" t="s">
        <v>267</v>
      </c>
      <c r="C34" s="27"/>
      <c r="D34" s="27"/>
      <c r="E34" s="27"/>
      <c r="F34" s="27"/>
      <c r="G34" s="27"/>
      <c r="H34" s="27"/>
      <c r="I34" s="27"/>
    </row>
    <row r="35" spans="1:9" s="28" customFormat="1" ht="12" customHeight="1">
      <c r="A35" s="27"/>
      <c r="B35" s="27"/>
      <c r="C35" s="27"/>
      <c r="D35" s="27"/>
      <c r="E35" s="27"/>
      <c r="F35" s="27"/>
      <c r="G35" s="27"/>
      <c r="H35" s="27"/>
      <c r="I35" s="27"/>
    </row>
    <row r="36" spans="1:9" s="28" customFormat="1" ht="17.100000000000001" customHeight="1">
      <c r="A36" s="26" t="s">
        <v>231</v>
      </c>
      <c r="B36" s="27" t="s">
        <v>368</v>
      </c>
      <c r="C36" s="27"/>
      <c r="D36" s="27"/>
      <c r="E36" s="27"/>
      <c r="F36" s="27"/>
      <c r="G36" s="27"/>
      <c r="H36" s="27"/>
      <c r="I36" s="27"/>
    </row>
    <row r="37" spans="1:9" s="28" customFormat="1" ht="17.100000000000001" customHeight="1">
      <c r="B37" s="30" t="s">
        <v>268</v>
      </c>
      <c r="C37" s="27"/>
      <c r="D37" s="27"/>
      <c r="E37" s="27"/>
      <c r="F37" s="27"/>
      <c r="G37" s="27"/>
      <c r="H37" s="27"/>
      <c r="I37" s="27"/>
    </row>
    <row r="38" spans="1:9" s="28" customFormat="1" ht="13.5" customHeight="1">
      <c r="A38" s="27"/>
      <c r="B38" s="27"/>
      <c r="C38" s="27"/>
      <c r="D38" s="27"/>
      <c r="E38" s="27"/>
      <c r="F38" s="27"/>
      <c r="G38" s="27"/>
      <c r="H38" s="27"/>
      <c r="I38" s="27"/>
    </row>
    <row r="39" spans="1:9" s="28" customFormat="1" ht="24" customHeight="1">
      <c r="A39" s="26" t="s">
        <v>231</v>
      </c>
      <c r="B39" s="502" t="s">
        <v>126</v>
      </c>
      <c r="C39" s="503"/>
      <c r="D39" s="503"/>
      <c r="E39" s="504"/>
      <c r="F39" s="27"/>
      <c r="G39" s="27"/>
      <c r="H39" s="27"/>
      <c r="I39" s="31"/>
    </row>
    <row r="40" spans="1:9" s="28" customFormat="1" ht="9" customHeight="1">
      <c r="A40" s="27"/>
      <c r="C40" s="27"/>
      <c r="D40" s="27"/>
      <c r="E40" s="27"/>
      <c r="F40" s="27"/>
      <c r="G40" s="27"/>
      <c r="H40" s="27"/>
      <c r="I40" s="31"/>
    </row>
    <row r="41" spans="1:9" s="28" customFormat="1" ht="17.100000000000001" customHeight="1">
      <c r="A41" s="27"/>
      <c r="B41" s="27" t="s">
        <v>269</v>
      </c>
      <c r="C41" s="27"/>
      <c r="D41" s="27"/>
      <c r="E41" s="27"/>
      <c r="F41" s="27"/>
      <c r="G41" s="27"/>
      <c r="H41" s="27"/>
      <c r="I41" s="31"/>
    </row>
    <row r="42" spans="1:9" s="28" customFormat="1" ht="17.100000000000001" customHeight="1">
      <c r="A42" s="27"/>
      <c r="B42" s="30" t="s">
        <v>270</v>
      </c>
      <c r="C42" s="27"/>
      <c r="D42" s="27"/>
      <c r="E42" s="27"/>
      <c r="F42" s="27"/>
      <c r="G42" s="27"/>
      <c r="H42" s="27"/>
      <c r="I42" s="31"/>
    </row>
    <row r="43" spans="1:9" s="28" customFormat="1" ht="17.100000000000001" customHeight="1">
      <c r="A43" s="27"/>
      <c r="B43" s="30" t="s">
        <v>271</v>
      </c>
      <c r="C43" s="27"/>
      <c r="D43" s="27"/>
      <c r="E43" s="27"/>
      <c r="F43" s="27"/>
      <c r="G43" s="27"/>
      <c r="H43" s="27"/>
      <c r="I43" s="31"/>
    </row>
    <row r="44" spans="1:9" s="28" customFormat="1" ht="9" customHeight="1">
      <c r="A44" s="27"/>
      <c r="C44" s="27"/>
      <c r="D44" s="27"/>
      <c r="E44" s="27"/>
      <c r="F44" s="27"/>
      <c r="G44" s="27"/>
      <c r="H44" s="27"/>
      <c r="I44" s="31"/>
    </row>
    <row r="45" spans="1:9" s="28" customFormat="1" ht="17.100000000000001" customHeight="1">
      <c r="A45" s="27"/>
      <c r="B45" s="505" t="s">
        <v>382</v>
      </c>
      <c r="C45" s="505"/>
      <c r="D45" s="505"/>
      <c r="E45" s="30" t="s">
        <v>127</v>
      </c>
      <c r="F45" s="27"/>
      <c r="G45" s="27"/>
      <c r="H45" s="27"/>
      <c r="I45" s="31"/>
    </row>
    <row r="46" spans="1:9" s="28" customFormat="1" ht="17.100000000000001" customHeight="1">
      <c r="A46" s="27"/>
      <c r="B46" s="505"/>
      <c r="C46" s="505"/>
      <c r="D46" s="505"/>
      <c r="E46" s="30" t="s">
        <v>232</v>
      </c>
      <c r="F46" s="27"/>
      <c r="G46" s="27"/>
      <c r="H46" s="27"/>
      <c r="I46" s="31"/>
    </row>
    <row r="47" spans="1:9" s="28" customFormat="1" ht="13.5" customHeight="1">
      <c r="A47" s="27"/>
      <c r="B47" s="27"/>
      <c r="C47" s="27"/>
      <c r="D47" s="27"/>
      <c r="E47" s="27"/>
      <c r="F47" s="27"/>
      <c r="G47" s="27"/>
      <c r="H47" s="27"/>
      <c r="I47" s="31"/>
    </row>
    <row r="48" spans="1:9" s="25" customFormat="1" ht="13.5" customHeight="1"/>
    <row r="49" spans="1:9" s="28" customFormat="1" ht="17.100000000000001" customHeight="1">
      <c r="A49" s="27"/>
      <c r="B49" s="27"/>
      <c r="C49" s="27" t="s">
        <v>365</v>
      </c>
      <c r="D49" s="27"/>
      <c r="E49" s="27"/>
      <c r="F49" s="27"/>
      <c r="G49" s="27"/>
      <c r="H49" s="27"/>
      <c r="I49" s="31"/>
    </row>
    <row r="50" spans="1:9" s="28" customFormat="1" ht="17.100000000000001" customHeight="1">
      <c r="A50" s="27"/>
      <c r="B50" s="27"/>
      <c r="C50" s="27"/>
      <c r="D50" s="27"/>
      <c r="E50" s="27"/>
      <c r="F50" s="27"/>
      <c r="G50" s="27"/>
      <c r="H50" s="27"/>
      <c r="I50" s="31"/>
    </row>
    <row r="51" spans="1:9" s="28" customFormat="1" ht="16.5" customHeight="1">
      <c r="A51" s="26" t="s">
        <v>440</v>
      </c>
      <c r="B51" s="29" t="s">
        <v>441</v>
      </c>
      <c r="C51" s="27"/>
      <c r="D51" s="27"/>
      <c r="E51" s="27"/>
      <c r="F51" s="27"/>
      <c r="G51" s="27"/>
      <c r="H51" s="27"/>
      <c r="I51" s="31"/>
    </row>
    <row r="52" spans="1:9" s="197" customFormat="1" ht="28.5" customHeight="1">
      <c r="C52" s="198"/>
      <c r="D52" s="198"/>
      <c r="E52" s="198"/>
      <c r="F52" s="198"/>
      <c r="G52" s="198"/>
      <c r="H52" s="198"/>
      <c r="I52" s="198"/>
    </row>
    <row r="53" spans="1:9" s="25" customFormat="1" ht="17.25">
      <c r="A53" s="156" t="s">
        <v>233</v>
      </c>
      <c r="B53" s="157" t="s">
        <v>234</v>
      </c>
    </row>
    <row r="54" spans="1:9" s="25" customFormat="1" ht="17.25">
      <c r="A54" s="156"/>
      <c r="B54" s="157" t="s">
        <v>443</v>
      </c>
    </row>
    <row r="55" spans="1:9" s="25" customFormat="1" ht="17.25">
      <c r="A55" s="156"/>
      <c r="B55" s="157"/>
    </row>
    <row r="56" spans="1:9" s="25" customFormat="1"/>
    <row r="57" spans="1:9" s="25" customFormat="1"/>
    <row r="58" spans="1:9" s="25" customFormat="1"/>
    <row r="59" spans="1:9" s="25" customFormat="1"/>
    <row r="60" spans="1:9" s="25" customFormat="1"/>
    <row r="61" spans="1:9" s="25" customFormat="1"/>
    <row r="62" spans="1:9" s="25" customFormat="1"/>
  </sheetData>
  <mergeCells count="8">
    <mergeCell ref="B39:E39"/>
    <mergeCell ref="B45:D46"/>
    <mergeCell ref="H1:I1"/>
    <mergeCell ref="A2:I4"/>
    <mergeCell ref="A5:I6"/>
    <mergeCell ref="A7:I8"/>
    <mergeCell ref="A16:I18"/>
    <mergeCell ref="A22:I22"/>
  </mergeCells>
  <phoneticPr fontId="2"/>
  <printOptions horizontalCentered="1"/>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2026.03.31更B</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DBB5D-F9ED-4498-A9A5-7E32108F75B8}">
  <sheetPr codeName="Sheet10"/>
  <dimension ref="A1:L34"/>
  <sheetViews>
    <sheetView zoomScaleNormal="100" workbookViewId="0">
      <selection activeCell="G9" sqref="G9"/>
    </sheetView>
  </sheetViews>
  <sheetFormatPr defaultRowHeight="13.5"/>
  <cols>
    <col min="1" max="1" width="3" style="32" customWidth="1"/>
    <col min="2" max="3" width="2.5" style="32" customWidth="1"/>
    <col min="4" max="4" width="2.25" style="32" customWidth="1"/>
    <col min="5" max="5" width="24.625" style="47" customWidth="1"/>
    <col min="6" max="6" width="12.625" style="47" customWidth="1"/>
    <col min="7" max="7" width="13.625" style="32" customWidth="1"/>
    <col min="8" max="8" width="2.375" style="32" customWidth="1"/>
    <col min="9" max="9" width="13.625" style="32" customWidth="1"/>
    <col min="10" max="10" width="2.375" style="32" customWidth="1"/>
    <col min="11" max="11" width="13.625" style="32" customWidth="1"/>
    <col min="12" max="12" width="2.375" style="32" customWidth="1"/>
    <col min="13" max="13" width="2" style="32" customWidth="1"/>
    <col min="14" max="16384" width="9" style="32"/>
  </cols>
  <sheetData>
    <row r="1" spans="1:12" ht="18" customHeight="1">
      <c r="A1" s="46" t="s">
        <v>33</v>
      </c>
      <c r="B1" s="46"/>
    </row>
    <row r="2" spans="1:12" ht="15.95" customHeight="1">
      <c r="J2" s="954">
        <f>表1!AE1</f>
        <v>0</v>
      </c>
      <c r="K2" s="955"/>
      <c r="L2" s="956"/>
    </row>
    <row r="3" spans="1:12" ht="18" customHeight="1">
      <c r="B3" t="s">
        <v>239</v>
      </c>
      <c r="C3" t="s">
        <v>518</v>
      </c>
      <c r="J3" s="957"/>
      <c r="K3" s="958"/>
      <c r="L3" s="959"/>
    </row>
    <row r="4" spans="1:12" ht="15.95" customHeight="1">
      <c r="C4" s="82" t="s">
        <v>259</v>
      </c>
    </row>
    <row r="5" spans="1:12" ht="15.95" customHeight="1"/>
    <row r="6" spans="1:12" ht="15.95" customHeight="1"/>
    <row r="7" spans="1:12" ht="30" customHeight="1">
      <c r="C7" s="916"/>
      <c r="D7" s="917"/>
      <c r="E7" s="917"/>
      <c r="F7" s="918"/>
      <c r="G7" s="952" t="s">
        <v>213</v>
      </c>
      <c r="H7" s="953"/>
      <c r="I7" s="952" t="s">
        <v>105</v>
      </c>
      <c r="J7" s="953"/>
      <c r="K7" s="952" t="s">
        <v>109</v>
      </c>
      <c r="L7" s="953"/>
    </row>
    <row r="8" spans="1:12" ht="20.25" customHeight="1" thickBot="1">
      <c r="C8" s="919"/>
      <c r="D8" s="920"/>
      <c r="E8" s="920"/>
      <c r="F8" s="921"/>
      <c r="G8" s="922" t="s">
        <v>186</v>
      </c>
      <c r="H8" s="923"/>
      <c r="I8" s="922" t="s">
        <v>187</v>
      </c>
      <c r="J8" s="923"/>
      <c r="K8" s="950" t="s">
        <v>224</v>
      </c>
      <c r="L8" s="951"/>
    </row>
    <row r="9" spans="1:12" ht="25.5" customHeight="1" thickTop="1">
      <c r="C9" s="924" t="s">
        <v>121</v>
      </c>
      <c r="D9" s="937" t="s">
        <v>28</v>
      </c>
      <c r="E9" s="940" t="s">
        <v>107</v>
      </c>
      <c r="F9" s="60" t="s">
        <v>169</v>
      </c>
      <c r="G9" s="467"/>
      <c r="H9" s="48" t="s">
        <v>84</v>
      </c>
      <c r="I9" s="467"/>
      <c r="J9" s="48" t="s">
        <v>84</v>
      </c>
      <c r="K9" s="425" t="str">
        <f>IF(G9=0,"",I9/G9*100)</f>
        <v/>
      </c>
      <c r="L9" s="48" t="s">
        <v>188</v>
      </c>
    </row>
    <row r="10" spans="1:12" ht="25.5" customHeight="1">
      <c r="C10" s="925"/>
      <c r="D10" s="938"/>
      <c r="E10" s="941"/>
      <c r="F10" s="190" t="s">
        <v>170</v>
      </c>
      <c r="G10" s="468"/>
      <c r="H10" s="51" t="s">
        <v>84</v>
      </c>
      <c r="I10" s="468"/>
      <c r="J10" s="51" t="s">
        <v>84</v>
      </c>
      <c r="K10" s="426" t="str">
        <f>IF(G10=0,"",I10/G10*100)</f>
        <v/>
      </c>
      <c r="L10" s="51" t="s">
        <v>188</v>
      </c>
    </row>
    <row r="11" spans="1:12" ht="25.5" customHeight="1">
      <c r="C11" s="925"/>
      <c r="D11" s="938"/>
      <c r="E11" s="331" t="s">
        <v>335</v>
      </c>
      <c r="F11" s="334"/>
      <c r="G11" s="469"/>
      <c r="H11" s="50" t="s">
        <v>84</v>
      </c>
      <c r="I11" s="469"/>
      <c r="J11" s="50" t="s">
        <v>84</v>
      </c>
      <c r="K11" s="427" t="str">
        <f>IF(G11=0,"",I11/G11*100)</f>
        <v/>
      </c>
      <c r="L11" s="50" t="s">
        <v>174</v>
      </c>
    </row>
    <row r="12" spans="1:12" ht="25.5" customHeight="1">
      <c r="C12" s="925"/>
      <c r="D12" s="938"/>
      <c r="E12" s="63" t="s">
        <v>86</v>
      </c>
      <c r="F12" s="79"/>
      <c r="G12" s="469"/>
      <c r="H12" s="50" t="s">
        <v>84</v>
      </c>
      <c r="I12" s="469"/>
      <c r="J12" s="50" t="s">
        <v>84</v>
      </c>
      <c r="K12" s="427" t="str">
        <f t="shared" ref="K12:K20" si="0">IF(G12=0,"",I12/G12*100)</f>
        <v/>
      </c>
      <c r="L12" s="50" t="s">
        <v>188</v>
      </c>
    </row>
    <row r="13" spans="1:12" ht="25.5" customHeight="1">
      <c r="C13" s="925"/>
      <c r="D13" s="938"/>
      <c r="E13" s="63" t="s">
        <v>87</v>
      </c>
      <c r="F13" s="79"/>
      <c r="G13" s="469"/>
      <c r="H13" s="50" t="s">
        <v>84</v>
      </c>
      <c r="I13" s="469"/>
      <c r="J13" s="50" t="s">
        <v>84</v>
      </c>
      <c r="K13" s="427" t="str">
        <f t="shared" si="0"/>
        <v/>
      </c>
      <c r="L13" s="50" t="s">
        <v>188</v>
      </c>
    </row>
    <row r="14" spans="1:12" ht="25.5" customHeight="1">
      <c r="C14" s="925"/>
      <c r="D14" s="938"/>
      <c r="E14" s="942" t="s">
        <v>29</v>
      </c>
      <c r="F14" s="62" t="s">
        <v>169</v>
      </c>
      <c r="G14" s="469"/>
      <c r="H14" s="50" t="s">
        <v>84</v>
      </c>
      <c r="I14" s="469"/>
      <c r="J14" s="50" t="s">
        <v>84</v>
      </c>
      <c r="K14" s="427" t="str">
        <f t="shared" si="0"/>
        <v/>
      </c>
      <c r="L14" s="50" t="s">
        <v>188</v>
      </c>
    </row>
    <row r="15" spans="1:12" ht="25.5" customHeight="1">
      <c r="C15" s="925"/>
      <c r="D15" s="939"/>
      <c r="E15" s="942"/>
      <c r="F15" s="62" t="s">
        <v>170</v>
      </c>
      <c r="G15" s="469"/>
      <c r="H15" s="50" t="s">
        <v>84</v>
      </c>
      <c r="I15" s="469"/>
      <c r="J15" s="50" t="s">
        <v>84</v>
      </c>
      <c r="K15" s="427" t="str">
        <f>IF(G15=0,"",I15/G15*100)</f>
        <v/>
      </c>
      <c r="L15" s="50" t="s">
        <v>188</v>
      </c>
    </row>
    <row r="16" spans="1:12" ht="25.5" customHeight="1">
      <c r="C16" s="925"/>
      <c r="D16" s="943" t="s">
        <v>30</v>
      </c>
      <c r="E16" s="944"/>
      <c r="F16" s="62" t="s">
        <v>169</v>
      </c>
      <c r="G16" s="469"/>
      <c r="H16" s="50" t="s">
        <v>84</v>
      </c>
      <c r="I16" s="469"/>
      <c r="J16" s="50" t="s">
        <v>84</v>
      </c>
      <c r="K16" s="427" t="str">
        <f>IF(G16=0,"",I16/G16*100)</f>
        <v/>
      </c>
      <c r="L16" s="50" t="s">
        <v>188</v>
      </c>
    </row>
    <row r="17" spans="3:12" ht="25.5" customHeight="1">
      <c r="C17" s="925"/>
      <c r="D17" s="945"/>
      <c r="E17" s="946"/>
      <c r="F17" s="62" t="s">
        <v>170</v>
      </c>
      <c r="G17" s="470"/>
      <c r="H17" s="50" t="s">
        <v>84</v>
      </c>
      <c r="I17" s="470"/>
      <c r="J17" s="50" t="s">
        <v>84</v>
      </c>
      <c r="K17" s="428" t="str">
        <f>IF(G17=0,"",I17/G17*100)</f>
        <v/>
      </c>
      <c r="L17" s="50" t="s">
        <v>188</v>
      </c>
    </row>
    <row r="18" spans="3:12" ht="25.5" customHeight="1">
      <c r="C18" s="925"/>
      <c r="D18" s="61" t="s">
        <v>172</v>
      </c>
      <c r="E18" s="58"/>
      <c r="F18" s="79"/>
      <c r="G18" s="470"/>
      <c r="H18" s="56" t="s">
        <v>84</v>
      </c>
      <c r="I18" s="470"/>
      <c r="J18" s="56" t="s">
        <v>84</v>
      </c>
      <c r="K18" s="428" t="str">
        <f t="shared" si="0"/>
        <v/>
      </c>
      <c r="L18" s="50" t="s">
        <v>188</v>
      </c>
    </row>
    <row r="19" spans="3:12" ht="25.5" customHeight="1">
      <c r="C19" s="925"/>
      <c r="D19" s="57" t="s">
        <v>173</v>
      </c>
      <c r="E19" s="64"/>
      <c r="F19" s="80"/>
      <c r="G19" s="468"/>
      <c r="H19" s="51" t="s">
        <v>84</v>
      </c>
      <c r="I19" s="468"/>
      <c r="J19" s="51" t="s">
        <v>84</v>
      </c>
      <c r="K19" s="426" t="str">
        <f t="shared" si="0"/>
        <v/>
      </c>
      <c r="L19" s="51" t="s">
        <v>188</v>
      </c>
    </row>
    <row r="20" spans="3:12" ht="28.5" customHeight="1" thickBot="1">
      <c r="C20" s="936"/>
      <c r="D20" s="947" t="s">
        <v>108</v>
      </c>
      <c r="E20" s="948"/>
      <c r="F20" s="949"/>
      <c r="G20" s="471">
        <f>SUM(G9:G19)</f>
        <v>0</v>
      </c>
      <c r="H20" s="52" t="s">
        <v>84</v>
      </c>
      <c r="I20" s="471">
        <f>SUM(I9:I19)</f>
        <v>0</v>
      </c>
      <c r="J20" s="52" t="s">
        <v>84</v>
      </c>
      <c r="K20" s="429" t="str">
        <f t="shared" si="0"/>
        <v/>
      </c>
      <c r="L20" s="52" t="s">
        <v>188</v>
      </c>
    </row>
    <row r="21" spans="3:12" ht="25.5" customHeight="1" thickTop="1">
      <c r="C21" s="924" t="s">
        <v>120</v>
      </c>
      <c r="D21" s="927" t="s">
        <v>28</v>
      </c>
      <c r="E21" s="59" t="s">
        <v>107</v>
      </c>
      <c r="F21" s="53"/>
      <c r="G21" s="472"/>
      <c r="H21" s="48" t="s">
        <v>84</v>
      </c>
      <c r="I21" s="472"/>
      <c r="J21" s="48" t="s">
        <v>84</v>
      </c>
      <c r="K21" s="425" t="str">
        <f t="shared" ref="K21:K27" si="1">IF(G21=0,"",I21/G21*100)</f>
        <v/>
      </c>
      <c r="L21" s="48" t="s">
        <v>188</v>
      </c>
    </row>
    <row r="22" spans="3:12" ht="25.5" customHeight="1">
      <c r="C22" s="925"/>
      <c r="D22" s="928"/>
      <c r="E22" s="58" t="s">
        <v>336</v>
      </c>
      <c r="F22" s="49"/>
      <c r="G22" s="473"/>
      <c r="H22" s="50" t="s">
        <v>84</v>
      </c>
      <c r="I22" s="473"/>
      <c r="J22" s="50" t="s">
        <v>84</v>
      </c>
      <c r="K22" s="427" t="str">
        <f>IF(G22=0,"",I22/G22*100)</f>
        <v/>
      </c>
      <c r="L22" s="50" t="s">
        <v>174</v>
      </c>
    </row>
    <row r="23" spans="3:12" ht="25.5" customHeight="1">
      <c r="C23" s="925"/>
      <c r="D23" s="929"/>
      <c r="E23" s="58" t="s">
        <v>86</v>
      </c>
      <c r="F23" s="49"/>
      <c r="G23" s="473"/>
      <c r="H23" s="50" t="s">
        <v>84</v>
      </c>
      <c r="I23" s="473"/>
      <c r="J23" s="50" t="s">
        <v>84</v>
      </c>
      <c r="K23" s="427" t="str">
        <f t="shared" si="1"/>
        <v/>
      </c>
      <c r="L23" s="50" t="s">
        <v>188</v>
      </c>
    </row>
    <row r="24" spans="3:12" ht="25.5" customHeight="1">
      <c r="C24" s="925"/>
      <c r="D24" s="929"/>
      <c r="E24" s="58" t="s">
        <v>87</v>
      </c>
      <c r="F24" s="49"/>
      <c r="G24" s="473"/>
      <c r="H24" s="50" t="s">
        <v>84</v>
      </c>
      <c r="I24" s="473"/>
      <c r="J24" s="50" t="s">
        <v>84</v>
      </c>
      <c r="K24" s="427" t="str">
        <f t="shared" si="1"/>
        <v/>
      </c>
      <c r="L24" s="50" t="s">
        <v>188</v>
      </c>
    </row>
    <row r="25" spans="3:12" ht="25.5" customHeight="1">
      <c r="C25" s="925"/>
      <c r="D25" s="930"/>
      <c r="E25" s="58" t="s">
        <v>29</v>
      </c>
      <c r="F25" s="49"/>
      <c r="G25" s="473"/>
      <c r="H25" s="50" t="s">
        <v>84</v>
      </c>
      <c r="I25" s="473"/>
      <c r="J25" s="50" t="s">
        <v>84</v>
      </c>
      <c r="K25" s="427" t="str">
        <f t="shared" si="1"/>
        <v/>
      </c>
      <c r="L25" s="50" t="s">
        <v>188</v>
      </c>
    </row>
    <row r="26" spans="3:12" ht="25.5" customHeight="1">
      <c r="C26" s="925"/>
      <c r="D26" s="931" t="s">
        <v>30</v>
      </c>
      <c r="E26" s="932"/>
      <c r="F26" s="81"/>
      <c r="G26" s="473"/>
      <c r="H26" s="50" t="s">
        <v>84</v>
      </c>
      <c r="I26" s="473"/>
      <c r="J26" s="50" t="s">
        <v>84</v>
      </c>
      <c r="K26" s="427" t="str">
        <f t="shared" si="1"/>
        <v/>
      </c>
      <c r="L26" s="50" t="s">
        <v>188</v>
      </c>
    </row>
    <row r="27" spans="3:12" ht="28.5" customHeight="1">
      <c r="C27" s="926"/>
      <c r="D27" s="933" t="s">
        <v>108</v>
      </c>
      <c r="E27" s="934"/>
      <c r="F27" s="935"/>
      <c r="G27" s="474">
        <f>SUM(G21:G26)</f>
        <v>0</v>
      </c>
      <c r="H27" s="54" t="s">
        <v>84</v>
      </c>
      <c r="I27" s="474">
        <f>SUM(I21:I26)</f>
        <v>0</v>
      </c>
      <c r="J27" s="54" t="s">
        <v>84</v>
      </c>
      <c r="K27" s="430" t="str">
        <f t="shared" si="1"/>
        <v/>
      </c>
      <c r="L27" s="54" t="s">
        <v>188</v>
      </c>
    </row>
    <row r="28" spans="3:12" ht="9" customHeight="1"/>
    <row r="29" spans="3:12" ht="13.5" customHeight="1">
      <c r="C29" s="84" t="s">
        <v>458</v>
      </c>
      <c r="D29" s="55" t="s">
        <v>474</v>
      </c>
    </row>
    <row r="30" spans="3:12" ht="13.5" customHeight="1">
      <c r="C30" s="84"/>
      <c r="D30" s="84" t="s">
        <v>475</v>
      </c>
    </row>
    <row r="31" spans="3:12" ht="13.5" customHeight="1">
      <c r="C31" s="84" t="s">
        <v>462</v>
      </c>
      <c r="D31" s="55" t="s">
        <v>476</v>
      </c>
    </row>
    <row r="32" spans="3:12">
      <c r="C32" s="85" t="s">
        <v>465</v>
      </c>
      <c r="D32" s="55" t="s">
        <v>477</v>
      </c>
    </row>
    <row r="33" spans="3:4">
      <c r="C33" s="84"/>
      <c r="D33" s="55" t="s">
        <v>481</v>
      </c>
    </row>
    <row r="34" spans="3:4">
      <c r="C34" s="84"/>
      <c r="D34" s="55" t="s">
        <v>480</v>
      </c>
    </row>
  </sheetData>
  <protectedRanges>
    <protectedRange sqref="I9:I20" name="範囲2"/>
    <protectedRange sqref="G9:G20" name="範囲1"/>
    <protectedRange sqref="I21:I27" name="範囲2_2"/>
    <protectedRange sqref="G21:G27" name="範囲1_2"/>
  </protectedRanges>
  <mergeCells count="18">
    <mergeCell ref="K8:L8"/>
    <mergeCell ref="G7:H7"/>
    <mergeCell ref="I7:J7"/>
    <mergeCell ref="K7:L7"/>
    <mergeCell ref="J2:L3"/>
    <mergeCell ref="C7:F8"/>
    <mergeCell ref="G8:H8"/>
    <mergeCell ref="I8:J8"/>
    <mergeCell ref="C21:C27"/>
    <mergeCell ref="D21:D25"/>
    <mergeCell ref="D26:E26"/>
    <mergeCell ref="D27:F27"/>
    <mergeCell ref="C9:C20"/>
    <mergeCell ref="D9:D15"/>
    <mergeCell ref="E9:E10"/>
    <mergeCell ref="E14:E15"/>
    <mergeCell ref="D16:E17"/>
    <mergeCell ref="D20:F20"/>
  </mergeCells>
  <phoneticPr fontId="2"/>
  <pageMargins left="0.6692913385826772" right="0.19685039370078741" top="0.59055118110236227" bottom="0.51181102362204722" header="0.31496062992125984" footer="0.27559055118110237"/>
  <pageSetup paperSize="9" scale="95" orientation="portrait" r:id="rId1"/>
  <headerFooter scaleWithDoc="0" alignWithMargins="0">
    <oddFooter>&amp;L&amp;9 2026.03.31更B&amp;C-9-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E7F8-AE54-4343-A0B4-8D429ABD6DDF}">
  <sheetPr codeName="Sheet11"/>
  <dimension ref="A1:K51"/>
  <sheetViews>
    <sheetView zoomScaleNormal="100" workbookViewId="0">
      <selection activeCell="F27" sqref="F27"/>
    </sheetView>
  </sheetViews>
  <sheetFormatPr defaultRowHeight="13.5"/>
  <cols>
    <col min="1" max="1" width="1.375" style="202" customWidth="1"/>
    <col min="2" max="2" width="2.75" style="202" customWidth="1"/>
    <col min="3" max="3" width="7.125" style="202" customWidth="1"/>
    <col min="4" max="4" width="2.875" style="203" customWidth="1"/>
    <col min="5" max="5" width="35.125" style="202" customWidth="1"/>
    <col min="6" max="6" width="14.375" style="202" customWidth="1"/>
    <col min="7" max="7" width="2.25" style="202" customWidth="1"/>
    <col min="8" max="8" width="15" style="202" customWidth="1"/>
    <col min="9" max="9" width="2.25" style="202" customWidth="1"/>
    <col min="10" max="10" width="14.25" style="202" customWidth="1"/>
    <col min="11" max="12" width="2.375" style="202" customWidth="1"/>
    <col min="13" max="16384" width="9" style="202"/>
  </cols>
  <sheetData>
    <row r="1" spans="1:11" ht="18" customHeight="1">
      <c r="A1" s="175" t="s">
        <v>32</v>
      </c>
      <c r="E1" s="172"/>
      <c r="J1" s="960">
        <f>表1!AE1</f>
        <v>0</v>
      </c>
      <c r="K1" s="961"/>
    </row>
    <row r="2" spans="1:11" ht="11.25" customHeight="1">
      <c r="A2" s="175"/>
      <c r="E2" s="172"/>
      <c r="J2" s="962"/>
      <c r="K2" s="963"/>
    </row>
    <row r="3" spans="1:11" ht="9" customHeight="1">
      <c r="E3" s="172"/>
    </row>
    <row r="4" spans="1:11" ht="15.95" customHeight="1">
      <c r="B4" s="158" t="s">
        <v>239</v>
      </c>
      <c r="C4" s="158" t="s">
        <v>543</v>
      </c>
      <c r="E4" s="172"/>
    </row>
    <row r="5" spans="1:11" ht="15" customHeight="1">
      <c r="C5" s="204" t="s">
        <v>385</v>
      </c>
      <c r="D5" s="205"/>
      <c r="E5" s="172"/>
    </row>
    <row r="6" spans="1:11" ht="4.5" customHeight="1">
      <c r="E6" s="172"/>
    </row>
    <row r="7" spans="1:11" ht="15.95" customHeight="1">
      <c r="B7" s="158" t="s">
        <v>239</v>
      </c>
      <c r="C7" s="206" t="s">
        <v>240</v>
      </c>
      <c r="E7" s="172"/>
    </row>
    <row r="8" spans="1:11" ht="15.95" customHeight="1">
      <c r="C8" s="158" t="s">
        <v>504</v>
      </c>
      <c r="E8" s="172"/>
    </row>
    <row r="9" spans="1:11" ht="15" customHeight="1">
      <c r="C9" s="204" t="s">
        <v>386</v>
      </c>
      <c r="D9" s="205"/>
    </row>
    <row r="10" spans="1:11" ht="3" customHeight="1">
      <c r="C10" s="176"/>
      <c r="D10" s="205"/>
    </row>
    <row r="11" spans="1:11" ht="15.95" customHeight="1">
      <c r="C11" s="207" t="s">
        <v>241</v>
      </c>
      <c r="F11" s="207"/>
      <c r="G11" s="207"/>
      <c r="H11" s="207"/>
      <c r="I11" s="207"/>
      <c r="J11" s="207"/>
    </row>
    <row r="12" spans="1:11" ht="13.5" customHeight="1">
      <c r="C12" s="208" t="s">
        <v>387</v>
      </c>
      <c r="D12" s="209"/>
      <c r="E12" s="158"/>
      <c r="F12" s="207"/>
      <c r="G12" s="207"/>
      <c r="H12" s="207"/>
      <c r="I12" s="207"/>
      <c r="J12" s="207"/>
    </row>
    <row r="13" spans="1:11" ht="13.5" customHeight="1">
      <c r="C13" s="208" t="s">
        <v>388</v>
      </c>
      <c r="D13" s="209"/>
      <c r="E13" s="158"/>
    </row>
    <row r="14" spans="1:11" ht="13.5" customHeight="1">
      <c r="C14" s="208" t="s">
        <v>389</v>
      </c>
      <c r="D14" s="209"/>
      <c r="E14" s="158"/>
    </row>
    <row r="15" spans="1:11" ht="8.25" customHeight="1">
      <c r="C15" s="158"/>
      <c r="D15" s="209"/>
      <c r="E15" s="158"/>
    </row>
    <row r="16" spans="1:11" ht="15.95" customHeight="1">
      <c r="B16" s="158" t="s">
        <v>239</v>
      </c>
      <c r="C16" s="202" t="s">
        <v>544</v>
      </c>
      <c r="D16" s="209"/>
      <c r="E16" s="158"/>
    </row>
    <row r="17" spans="2:11" ht="15.95" customHeight="1">
      <c r="C17" s="158" t="s">
        <v>242</v>
      </c>
      <c r="D17" s="209"/>
      <c r="E17" s="158"/>
    </row>
    <row r="18" spans="2:11" ht="15" customHeight="1">
      <c r="C18" s="204" t="s">
        <v>390</v>
      </c>
      <c r="D18" s="205"/>
      <c r="E18" s="176"/>
      <c r="F18" s="176"/>
      <c r="G18" s="176"/>
      <c r="H18" s="176"/>
      <c r="I18" s="176"/>
      <c r="J18" s="176"/>
      <c r="K18" s="176"/>
    </row>
    <row r="19" spans="2:11" ht="2.25" customHeight="1">
      <c r="C19" s="176"/>
      <c r="D19" s="205"/>
      <c r="E19" s="158"/>
    </row>
    <row r="20" spans="2:11" ht="15.95" customHeight="1">
      <c r="C20" s="207" t="s">
        <v>241</v>
      </c>
      <c r="D20" s="205"/>
      <c r="E20" s="158"/>
      <c r="F20" s="176"/>
      <c r="G20" s="176"/>
      <c r="H20" s="176"/>
      <c r="I20" s="176"/>
      <c r="J20" s="176"/>
      <c r="K20" s="176"/>
    </row>
    <row r="21" spans="2:11" ht="13.5" customHeight="1">
      <c r="C21" s="204" t="s">
        <v>512</v>
      </c>
      <c r="D21" s="205"/>
      <c r="E21" s="158"/>
      <c r="F21" s="181"/>
      <c r="G21" s="181"/>
      <c r="H21" s="181"/>
      <c r="I21" s="181"/>
      <c r="J21" s="181"/>
      <c r="K21" s="181"/>
    </row>
    <row r="22" spans="2:11" ht="13.5" customHeight="1">
      <c r="C22" s="204" t="s">
        <v>513</v>
      </c>
      <c r="D22" s="205"/>
      <c r="E22" s="158"/>
      <c r="F22" s="181"/>
      <c r="G22" s="181"/>
      <c r="H22" s="181"/>
      <c r="I22" s="181"/>
      <c r="J22" s="181"/>
      <c r="K22" s="181"/>
    </row>
    <row r="23" spans="2:11" ht="13.5" customHeight="1">
      <c r="C23" s="204" t="s">
        <v>273</v>
      </c>
      <c r="D23" s="205"/>
      <c r="E23" s="158"/>
      <c r="F23" s="181"/>
      <c r="G23" s="181"/>
      <c r="H23" s="181"/>
      <c r="I23" s="181"/>
      <c r="J23" s="181"/>
      <c r="K23" s="181"/>
    </row>
    <row r="24" spans="2:11" ht="7.5" customHeight="1">
      <c r="C24" s="158"/>
      <c r="D24" s="209"/>
      <c r="E24" s="158"/>
    </row>
    <row r="25" spans="2:11" s="210" customFormat="1" ht="27" customHeight="1">
      <c r="B25" s="964" t="s">
        <v>498</v>
      </c>
      <c r="C25" s="965"/>
      <c r="D25" s="965"/>
      <c r="E25" s="966"/>
      <c r="F25" s="970" t="s">
        <v>31</v>
      </c>
      <c r="G25" s="971"/>
      <c r="H25" s="971" t="s">
        <v>218</v>
      </c>
      <c r="I25" s="971"/>
      <c r="J25" s="971" t="s">
        <v>118</v>
      </c>
      <c r="K25" s="971"/>
    </row>
    <row r="26" spans="2:11" s="210" customFormat="1" ht="12.75" customHeight="1" thickBot="1">
      <c r="B26" s="967"/>
      <c r="C26" s="968"/>
      <c r="D26" s="968"/>
      <c r="E26" s="969"/>
      <c r="F26" s="972" t="s">
        <v>225</v>
      </c>
      <c r="G26" s="973"/>
      <c r="H26" s="973" t="s">
        <v>178</v>
      </c>
      <c r="I26" s="973"/>
      <c r="J26" s="973" t="s">
        <v>243</v>
      </c>
      <c r="K26" s="973"/>
    </row>
    <row r="27" spans="2:11" s="210" customFormat="1" ht="25.5" customHeight="1" thickTop="1">
      <c r="B27" s="211" t="s">
        <v>274</v>
      </c>
      <c r="C27" s="974" t="s">
        <v>545</v>
      </c>
      <c r="D27" s="974"/>
      <c r="E27" s="975"/>
      <c r="F27" s="476"/>
      <c r="G27" s="160" t="s">
        <v>95</v>
      </c>
      <c r="H27" s="976" t="s">
        <v>275</v>
      </c>
      <c r="I27" s="977"/>
      <c r="J27" s="481"/>
      <c r="K27" s="160" t="s">
        <v>95</v>
      </c>
    </row>
    <row r="28" spans="2:11" s="210" customFormat="1" ht="25.5" customHeight="1">
      <c r="B28" s="212" t="s">
        <v>276</v>
      </c>
      <c r="C28" s="978" t="s">
        <v>546</v>
      </c>
      <c r="D28" s="978"/>
      <c r="E28" s="979"/>
      <c r="F28" s="477"/>
      <c r="G28" s="164" t="s">
        <v>95</v>
      </c>
      <c r="H28" s="980" t="s">
        <v>275</v>
      </c>
      <c r="I28" s="981"/>
      <c r="J28" s="479"/>
      <c r="K28" s="164" t="s">
        <v>95</v>
      </c>
    </row>
    <row r="29" spans="2:11" s="210" customFormat="1" ht="39" customHeight="1">
      <c r="B29" s="982" t="s">
        <v>210</v>
      </c>
      <c r="C29" s="983"/>
      <c r="D29" s="165" t="s">
        <v>277</v>
      </c>
      <c r="E29" s="161" t="s">
        <v>244</v>
      </c>
      <c r="F29" s="477"/>
      <c r="G29" s="164" t="s">
        <v>95</v>
      </c>
      <c r="H29" s="980" t="s">
        <v>275</v>
      </c>
      <c r="I29" s="981"/>
      <c r="J29" s="479"/>
      <c r="K29" s="164" t="s">
        <v>95</v>
      </c>
    </row>
    <row r="30" spans="2:11" s="210" customFormat="1" ht="25.5" customHeight="1">
      <c r="B30" s="982"/>
      <c r="C30" s="983"/>
      <c r="D30" s="165" t="s">
        <v>278</v>
      </c>
      <c r="E30" s="161" t="s">
        <v>547</v>
      </c>
      <c r="F30" s="477"/>
      <c r="G30" s="164" t="s">
        <v>95</v>
      </c>
      <c r="H30" s="980" t="s">
        <v>275</v>
      </c>
      <c r="I30" s="981"/>
      <c r="J30" s="479"/>
      <c r="K30" s="164" t="s">
        <v>95</v>
      </c>
    </row>
    <row r="31" spans="2:11" s="210" customFormat="1" ht="40.5" customHeight="1">
      <c r="B31" s="982" t="s">
        <v>58</v>
      </c>
      <c r="C31" s="983"/>
      <c r="D31" s="213" t="s">
        <v>279</v>
      </c>
      <c r="E31" s="162" t="s">
        <v>245</v>
      </c>
      <c r="F31" s="477"/>
      <c r="G31" s="164" t="s">
        <v>95</v>
      </c>
      <c r="H31" s="980" t="s">
        <v>275</v>
      </c>
      <c r="I31" s="981"/>
      <c r="J31" s="479"/>
      <c r="K31" s="164" t="s">
        <v>95</v>
      </c>
    </row>
    <row r="32" spans="2:11" s="210" customFormat="1" ht="26.1" customHeight="1">
      <c r="B32" s="982"/>
      <c r="C32" s="983"/>
      <c r="D32" s="213" t="s">
        <v>280</v>
      </c>
      <c r="E32" s="162" t="s">
        <v>246</v>
      </c>
      <c r="F32" s="477"/>
      <c r="G32" s="167" t="s">
        <v>84</v>
      </c>
      <c r="H32" s="980" t="s">
        <v>275</v>
      </c>
      <c r="I32" s="981"/>
      <c r="J32" s="479"/>
      <c r="K32" s="167" t="s">
        <v>84</v>
      </c>
    </row>
    <row r="33" spans="2:11" s="210" customFormat="1" ht="25.5" customHeight="1">
      <c r="B33" s="982" t="s">
        <v>59</v>
      </c>
      <c r="C33" s="983"/>
      <c r="D33" s="213" t="s">
        <v>281</v>
      </c>
      <c r="E33" s="168" t="s">
        <v>247</v>
      </c>
      <c r="F33" s="477"/>
      <c r="G33" s="167" t="s">
        <v>84</v>
      </c>
      <c r="H33" s="980" t="s">
        <v>275</v>
      </c>
      <c r="I33" s="981"/>
      <c r="J33" s="479"/>
      <c r="K33" s="167" t="s">
        <v>84</v>
      </c>
    </row>
    <row r="34" spans="2:11" s="210" customFormat="1" ht="22.5" customHeight="1">
      <c r="B34" s="982"/>
      <c r="C34" s="983"/>
      <c r="D34" s="213" t="s">
        <v>282</v>
      </c>
      <c r="E34" s="168" t="s">
        <v>248</v>
      </c>
      <c r="F34" s="477"/>
      <c r="G34" s="167" t="s">
        <v>84</v>
      </c>
      <c r="H34" s="980" t="s">
        <v>275</v>
      </c>
      <c r="I34" s="981"/>
      <c r="J34" s="479"/>
      <c r="K34" s="167" t="s">
        <v>84</v>
      </c>
    </row>
    <row r="35" spans="2:11" s="210" customFormat="1" ht="25.5" customHeight="1">
      <c r="B35" s="982"/>
      <c r="C35" s="983"/>
      <c r="D35" s="213" t="s">
        <v>283</v>
      </c>
      <c r="E35" s="168" t="s">
        <v>249</v>
      </c>
      <c r="F35" s="477"/>
      <c r="G35" s="167" t="s">
        <v>84</v>
      </c>
      <c r="H35" s="980" t="s">
        <v>275</v>
      </c>
      <c r="I35" s="981"/>
      <c r="J35" s="479"/>
      <c r="K35" s="167" t="s">
        <v>84</v>
      </c>
    </row>
    <row r="36" spans="2:11" s="210" customFormat="1" ht="25.5" customHeight="1">
      <c r="B36" s="982"/>
      <c r="C36" s="983"/>
      <c r="D36" s="213" t="s">
        <v>284</v>
      </c>
      <c r="E36" s="168" t="s">
        <v>250</v>
      </c>
      <c r="F36" s="477"/>
      <c r="G36" s="167" t="s">
        <v>84</v>
      </c>
      <c r="H36" s="980" t="s">
        <v>275</v>
      </c>
      <c r="I36" s="981"/>
      <c r="J36" s="479"/>
      <c r="K36" s="167" t="s">
        <v>84</v>
      </c>
    </row>
    <row r="37" spans="2:11" ht="25.5" customHeight="1">
      <c r="B37" s="982"/>
      <c r="C37" s="983"/>
      <c r="D37" s="200" t="s">
        <v>285</v>
      </c>
      <c r="E37" s="201" t="s">
        <v>251</v>
      </c>
      <c r="F37" s="477"/>
      <c r="G37" s="167" t="s">
        <v>84</v>
      </c>
      <c r="H37" s="479"/>
      <c r="I37" s="166" t="s">
        <v>84</v>
      </c>
      <c r="J37" s="479"/>
      <c r="K37" s="167" t="s">
        <v>84</v>
      </c>
    </row>
    <row r="38" spans="2:11" ht="22.5" customHeight="1">
      <c r="B38" s="982"/>
      <c r="C38" s="983"/>
      <c r="D38" s="200" t="s">
        <v>286</v>
      </c>
      <c r="E38" s="201" t="s">
        <v>548</v>
      </c>
      <c r="F38" s="477"/>
      <c r="G38" s="167" t="s">
        <v>84</v>
      </c>
      <c r="H38" s="479"/>
      <c r="I38" s="166" t="s">
        <v>84</v>
      </c>
      <c r="J38" s="479"/>
      <c r="K38" s="167" t="s">
        <v>84</v>
      </c>
    </row>
    <row r="39" spans="2:11" ht="22.5" customHeight="1">
      <c r="B39" s="982" t="s">
        <v>63</v>
      </c>
      <c r="C39" s="983"/>
      <c r="D39" s="213" t="s">
        <v>287</v>
      </c>
      <c r="E39" s="168" t="s">
        <v>252</v>
      </c>
      <c r="F39" s="477"/>
      <c r="G39" s="167" t="s">
        <v>84</v>
      </c>
      <c r="H39" s="980" t="s">
        <v>275</v>
      </c>
      <c r="I39" s="981"/>
      <c r="J39" s="479"/>
      <c r="K39" s="167" t="s">
        <v>84</v>
      </c>
    </row>
    <row r="40" spans="2:11" ht="22.5" customHeight="1">
      <c r="B40" s="982"/>
      <c r="C40" s="983"/>
      <c r="D40" s="200" t="s">
        <v>288</v>
      </c>
      <c r="E40" s="201" t="s">
        <v>549</v>
      </c>
      <c r="F40" s="477"/>
      <c r="G40" s="167" t="s">
        <v>84</v>
      </c>
      <c r="H40" s="479"/>
      <c r="I40" s="167" t="s">
        <v>84</v>
      </c>
      <c r="J40" s="479"/>
      <c r="K40" s="167" t="s">
        <v>84</v>
      </c>
    </row>
    <row r="41" spans="2:11" ht="22.5" customHeight="1">
      <c r="B41" s="982"/>
      <c r="C41" s="983"/>
      <c r="D41" s="213" t="s">
        <v>289</v>
      </c>
      <c r="E41" s="168" t="s">
        <v>253</v>
      </c>
      <c r="F41" s="477"/>
      <c r="G41" s="167" t="s">
        <v>84</v>
      </c>
      <c r="H41" s="980" t="s">
        <v>275</v>
      </c>
      <c r="I41" s="981"/>
      <c r="J41" s="479"/>
      <c r="K41" s="167" t="s">
        <v>84</v>
      </c>
    </row>
    <row r="42" spans="2:11" ht="22.5" customHeight="1">
      <c r="B42" s="982"/>
      <c r="C42" s="983"/>
      <c r="D42" s="200" t="s">
        <v>290</v>
      </c>
      <c r="E42" s="201" t="s">
        <v>254</v>
      </c>
      <c r="F42" s="477"/>
      <c r="G42" s="167" t="s">
        <v>84</v>
      </c>
      <c r="H42" s="479"/>
      <c r="I42" s="166" t="s">
        <v>84</v>
      </c>
      <c r="J42" s="479"/>
      <c r="K42" s="167" t="s">
        <v>84</v>
      </c>
    </row>
    <row r="43" spans="2:11" ht="25.5" customHeight="1">
      <c r="B43" s="982" t="s">
        <v>255</v>
      </c>
      <c r="C43" s="983"/>
      <c r="D43" s="200" t="s">
        <v>291</v>
      </c>
      <c r="E43" s="201" t="s">
        <v>550</v>
      </c>
      <c r="F43" s="477"/>
      <c r="G43" s="167" t="s">
        <v>84</v>
      </c>
      <c r="H43" s="479"/>
      <c r="I43" s="166" t="s">
        <v>84</v>
      </c>
      <c r="J43" s="479"/>
      <c r="K43" s="167" t="s">
        <v>84</v>
      </c>
    </row>
    <row r="44" spans="2:11" ht="22.5" customHeight="1">
      <c r="B44" s="986"/>
      <c r="C44" s="987"/>
      <c r="D44" s="214" t="s">
        <v>292</v>
      </c>
      <c r="E44" s="215" t="s">
        <v>64</v>
      </c>
      <c r="F44" s="478"/>
      <c r="G44" s="169" t="s">
        <v>84</v>
      </c>
      <c r="H44" s="988" t="s">
        <v>275</v>
      </c>
      <c r="I44" s="989"/>
      <c r="J44" s="482"/>
      <c r="K44" s="216" t="s">
        <v>84</v>
      </c>
    </row>
    <row r="45" spans="2:11" ht="25.5" customHeight="1">
      <c r="B45" s="984"/>
      <c r="C45" s="985"/>
      <c r="D45" s="217"/>
      <c r="E45" s="170" t="s">
        <v>108</v>
      </c>
      <c r="F45" s="475" t="str">
        <f>IF(COUNT(F27:F44)=0," ",SUM(F27:F44))</f>
        <v xml:space="preserve"> </v>
      </c>
      <c r="G45" s="171" t="s">
        <v>84</v>
      </c>
      <c r="H45" s="480" t="str">
        <f>IF(COUNT(H27:H44)=0,"",SUM(H27:H44))</f>
        <v/>
      </c>
      <c r="I45" s="171" t="s">
        <v>84</v>
      </c>
      <c r="J45" s="483" t="str">
        <f>IF(COUNT(J27:J44)=0,"",SUM(J27:J44))</f>
        <v/>
      </c>
      <c r="K45" s="218" t="s">
        <v>84</v>
      </c>
    </row>
    <row r="46" spans="2:11" ht="4.5" customHeight="1">
      <c r="B46" s="158"/>
      <c r="C46" s="158"/>
      <c r="D46" s="209"/>
      <c r="E46" s="219"/>
      <c r="F46" s="401"/>
      <c r="G46" s="220"/>
      <c r="H46" s="401"/>
      <c r="I46" s="220"/>
      <c r="J46" s="401"/>
      <c r="K46" s="221"/>
    </row>
    <row r="47" spans="2:11" s="172" customFormat="1" ht="15" customHeight="1">
      <c r="C47" s="222" t="s">
        <v>256</v>
      </c>
      <c r="D47" s="223"/>
      <c r="E47" s="224"/>
    </row>
    <row r="48" spans="2:11" s="172" customFormat="1" ht="15" customHeight="1">
      <c r="C48" s="204" t="s">
        <v>379</v>
      </c>
      <c r="D48" s="223"/>
      <c r="E48" s="224"/>
    </row>
    <row r="49" spans="3:5" s="174" customFormat="1" ht="15" customHeight="1">
      <c r="C49" s="204" t="s">
        <v>257</v>
      </c>
      <c r="D49" s="225"/>
      <c r="E49" s="173"/>
    </row>
    <row r="50" spans="3:5" s="172" customFormat="1" ht="16.5" customHeight="1">
      <c r="C50" s="204" t="s">
        <v>457</v>
      </c>
      <c r="D50" s="226"/>
      <c r="E50" s="181"/>
    </row>
    <row r="51" spans="3:5" ht="12" customHeight="1">
      <c r="C51" s="227"/>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2"/>
  <pageMargins left="0.70866141732283472" right="0.19685039370078741" top="0.51181102362204722" bottom="0.51181102362204722" header="0.31496062992125984" footer="0.27559055118110237"/>
  <pageSetup paperSize="9" scale="93" orientation="portrait" r:id="rId1"/>
  <headerFooter scaleWithDoc="0" alignWithMargins="0">
    <oddFooter>&amp;L&amp;9 2026.03.31更B&amp;C-10-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D976-8F3F-43C7-9385-A46A1AB1EB7D}">
  <sheetPr codeName="Sheet12"/>
  <dimension ref="A1:K36"/>
  <sheetViews>
    <sheetView zoomScaleNormal="100" workbookViewId="0">
      <selection activeCell="F13" sqref="F13"/>
    </sheetView>
  </sheetViews>
  <sheetFormatPr defaultRowHeight="13.5"/>
  <cols>
    <col min="1" max="1" width="1.375" style="202" customWidth="1"/>
    <col min="2" max="2" width="2.625" style="203" customWidth="1"/>
    <col min="3" max="3" width="6.75" style="202" customWidth="1"/>
    <col min="4" max="4" width="3" style="203" customWidth="1"/>
    <col min="5" max="5" width="35.625" style="202" customWidth="1"/>
    <col min="6" max="6" width="13.125" style="202" customWidth="1"/>
    <col min="7" max="7" width="2.25" style="202" customWidth="1"/>
    <col min="8" max="8" width="13.125" style="202" customWidth="1"/>
    <col min="9" max="9" width="2.25" style="202" customWidth="1"/>
    <col min="10" max="10" width="13.125" style="202" customWidth="1"/>
    <col min="11" max="11" width="2.25" style="202" customWidth="1"/>
    <col min="12" max="12" width="9.5" style="202" customWidth="1"/>
    <col min="13" max="16384" width="9" style="202"/>
  </cols>
  <sheetData>
    <row r="1" spans="1:11" ht="18" customHeight="1">
      <c r="A1" s="175" t="s">
        <v>193</v>
      </c>
      <c r="B1" s="228"/>
      <c r="E1" s="172"/>
      <c r="J1" s="960">
        <f>表1!AE1</f>
        <v>0</v>
      </c>
      <c r="K1" s="961"/>
    </row>
    <row r="2" spans="1:11" ht="15.95" customHeight="1">
      <c r="E2" s="172"/>
      <c r="J2" s="962"/>
      <c r="K2" s="963"/>
    </row>
    <row r="3" spans="1:11" ht="15.95" customHeight="1">
      <c r="B3" s="209" t="s">
        <v>239</v>
      </c>
      <c r="C3" s="158" t="s">
        <v>258</v>
      </c>
      <c r="E3" s="172"/>
    </row>
    <row r="4" spans="1:11" ht="15.95" customHeight="1">
      <c r="C4" s="204" t="s">
        <v>259</v>
      </c>
      <c r="D4" s="205"/>
      <c r="E4" s="172"/>
    </row>
    <row r="5" spans="1:11" ht="15.95" customHeight="1">
      <c r="E5" s="172"/>
    </row>
    <row r="6" spans="1:11" ht="15.95" customHeight="1">
      <c r="E6" s="178" t="s">
        <v>134</v>
      </c>
    </row>
    <row r="7" spans="1:11" ht="15" customHeight="1">
      <c r="E7" s="222" t="s">
        <v>260</v>
      </c>
    </row>
    <row r="8" spans="1:11" ht="15" customHeight="1">
      <c r="E8" s="204" t="s">
        <v>261</v>
      </c>
    </row>
    <row r="9" spans="1:11" ht="13.5" customHeight="1">
      <c r="B9" s="209"/>
      <c r="C9" s="158"/>
      <c r="D9" s="209"/>
      <c r="E9" s="204"/>
      <c r="F9" s="158"/>
      <c r="G9" s="158"/>
      <c r="H9" s="158"/>
      <c r="I9" s="158"/>
    </row>
    <row r="10" spans="1:11" ht="15.95" customHeight="1">
      <c r="B10" s="209"/>
      <c r="C10" s="158"/>
      <c r="D10" s="209"/>
      <c r="E10" s="158"/>
      <c r="F10" s="158"/>
      <c r="G10" s="158"/>
      <c r="H10" s="158"/>
      <c r="I10" s="158"/>
    </row>
    <row r="11" spans="1:11" s="210" customFormat="1" ht="30.75" customHeight="1">
      <c r="B11" s="990" t="s">
        <v>499</v>
      </c>
      <c r="C11" s="991"/>
      <c r="D11" s="991"/>
      <c r="E11" s="992"/>
      <c r="F11" s="996" t="s">
        <v>65</v>
      </c>
      <c r="G11" s="997"/>
      <c r="H11" s="998" t="s">
        <v>262</v>
      </c>
      <c r="I11" s="997"/>
      <c r="J11" s="998" t="s">
        <v>109</v>
      </c>
      <c r="K11" s="997"/>
    </row>
    <row r="12" spans="1:11" s="210" customFormat="1" ht="18" customHeight="1" thickBot="1">
      <c r="B12" s="993"/>
      <c r="C12" s="994"/>
      <c r="D12" s="994"/>
      <c r="E12" s="995"/>
      <c r="F12" s="999" t="s">
        <v>225</v>
      </c>
      <c r="G12" s="1000"/>
      <c r="H12" s="1001" t="s">
        <v>178</v>
      </c>
      <c r="I12" s="1000"/>
      <c r="J12" s="1001" t="s">
        <v>221</v>
      </c>
      <c r="K12" s="1000"/>
    </row>
    <row r="13" spans="1:11" s="210" customFormat="1" ht="25.5" customHeight="1" thickTop="1">
      <c r="B13" s="211" t="s">
        <v>274</v>
      </c>
      <c r="C13" s="974" t="s">
        <v>551</v>
      </c>
      <c r="D13" s="974"/>
      <c r="E13" s="975"/>
      <c r="F13" s="476"/>
      <c r="G13" s="159" t="s">
        <v>95</v>
      </c>
      <c r="H13" s="484"/>
      <c r="I13" s="160" t="s">
        <v>95</v>
      </c>
      <c r="J13" s="419" t="str">
        <f t="shared" ref="J13:J29" si="0">IF(F13=0,"",H13/F13*100)</f>
        <v/>
      </c>
      <c r="K13" s="229" t="s">
        <v>174</v>
      </c>
    </row>
    <row r="14" spans="1:11" s="210" customFormat="1" ht="25.5" customHeight="1">
      <c r="B14" s="212" t="s">
        <v>276</v>
      </c>
      <c r="C14" s="978" t="s">
        <v>546</v>
      </c>
      <c r="D14" s="978"/>
      <c r="E14" s="979"/>
      <c r="F14" s="477"/>
      <c r="G14" s="163" t="s">
        <v>95</v>
      </c>
      <c r="H14" s="485"/>
      <c r="I14" s="164" t="s">
        <v>95</v>
      </c>
      <c r="J14" s="420" t="str">
        <f t="shared" si="0"/>
        <v/>
      </c>
      <c r="K14" s="229" t="s">
        <v>174</v>
      </c>
    </row>
    <row r="15" spans="1:11" s="210" customFormat="1" ht="39" customHeight="1">
      <c r="B15" s="982" t="s">
        <v>210</v>
      </c>
      <c r="C15" s="983"/>
      <c r="D15" s="165" t="s">
        <v>277</v>
      </c>
      <c r="E15" s="161" t="s">
        <v>244</v>
      </c>
      <c r="F15" s="477"/>
      <c r="G15" s="163" t="s">
        <v>95</v>
      </c>
      <c r="H15" s="485"/>
      <c r="I15" s="164" t="s">
        <v>95</v>
      </c>
      <c r="J15" s="420" t="str">
        <f t="shared" si="0"/>
        <v/>
      </c>
      <c r="K15" s="229" t="s">
        <v>174</v>
      </c>
    </row>
    <row r="16" spans="1:11" s="210" customFormat="1" ht="25.5" customHeight="1">
      <c r="B16" s="982"/>
      <c r="C16" s="983"/>
      <c r="D16" s="165" t="s">
        <v>278</v>
      </c>
      <c r="E16" s="161" t="s">
        <v>547</v>
      </c>
      <c r="F16" s="477"/>
      <c r="G16" s="163" t="s">
        <v>95</v>
      </c>
      <c r="H16" s="485"/>
      <c r="I16" s="164" t="s">
        <v>95</v>
      </c>
      <c r="J16" s="421" t="str">
        <f t="shared" si="0"/>
        <v/>
      </c>
      <c r="K16" s="229" t="s">
        <v>174</v>
      </c>
    </row>
    <row r="17" spans="2:11" s="210" customFormat="1" ht="40.5" customHeight="1">
      <c r="B17" s="982" t="s">
        <v>58</v>
      </c>
      <c r="C17" s="983"/>
      <c r="D17" s="213" t="s">
        <v>279</v>
      </c>
      <c r="E17" s="162" t="s">
        <v>245</v>
      </c>
      <c r="F17" s="477"/>
      <c r="G17" s="163" t="s">
        <v>95</v>
      </c>
      <c r="H17" s="485"/>
      <c r="I17" s="164" t="s">
        <v>95</v>
      </c>
      <c r="J17" s="420" t="str">
        <f t="shared" si="0"/>
        <v/>
      </c>
      <c r="K17" s="167" t="s">
        <v>174</v>
      </c>
    </row>
    <row r="18" spans="2:11" s="210" customFormat="1" ht="26.1" customHeight="1">
      <c r="B18" s="982"/>
      <c r="C18" s="983"/>
      <c r="D18" s="213" t="s">
        <v>280</v>
      </c>
      <c r="E18" s="162" t="s">
        <v>246</v>
      </c>
      <c r="F18" s="477"/>
      <c r="G18" s="166" t="s">
        <v>84</v>
      </c>
      <c r="H18" s="485"/>
      <c r="I18" s="167" t="s">
        <v>84</v>
      </c>
      <c r="J18" s="420" t="str">
        <f t="shared" si="0"/>
        <v/>
      </c>
      <c r="K18" s="167" t="s">
        <v>174</v>
      </c>
    </row>
    <row r="19" spans="2:11" s="210" customFormat="1" ht="25.5" customHeight="1">
      <c r="B19" s="982" t="s">
        <v>59</v>
      </c>
      <c r="C19" s="983"/>
      <c r="D19" s="213" t="s">
        <v>281</v>
      </c>
      <c r="E19" s="168" t="s">
        <v>247</v>
      </c>
      <c r="F19" s="477"/>
      <c r="G19" s="166" t="s">
        <v>84</v>
      </c>
      <c r="H19" s="485"/>
      <c r="I19" s="167" t="s">
        <v>84</v>
      </c>
      <c r="J19" s="420" t="str">
        <f t="shared" si="0"/>
        <v/>
      </c>
      <c r="K19" s="167" t="s">
        <v>174</v>
      </c>
    </row>
    <row r="20" spans="2:11" s="210" customFormat="1" ht="22.5" customHeight="1">
      <c r="B20" s="982"/>
      <c r="C20" s="983"/>
      <c r="D20" s="213" t="s">
        <v>282</v>
      </c>
      <c r="E20" s="168" t="s">
        <v>248</v>
      </c>
      <c r="F20" s="477"/>
      <c r="G20" s="166" t="s">
        <v>84</v>
      </c>
      <c r="H20" s="485"/>
      <c r="I20" s="167" t="s">
        <v>84</v>
      </c>
      <c r="J20" s="422" t="str">
        <f t="shared" si="0"/>
        <v/>
      </c>
      <c r="K20" s="167" t="s">
        <v>174</v>
      </c>
    </row>
    <row r="21" spans="2:11" s="210" customFormat="1" ht="25.5" customHeight="1">
      <c r="B21" s="982"/>
      <c r="C21" s="983"/>
      <c r="D21" s="213" t="s">
        <v>283</v>
      </c>
      <c r="E21" s="168" t="s">
        <v>249</v>
      </c>
      <c r="F21" s="477"/>
      <c r="G21" s="166" t="s">
        <v>84</v>
      </c>
      <c r="H21" s="485"/>
      <c r="I21" s="167" t="s">
        <v>84</v>
      </c>
      <c r="J21" s="422" t="str">
        <f t="shared" si="0"/>
        <v/>
      </c>
      <c r="K21" s="167" t="s">
        <v>174</v>
      </c>
    </row>
    <row r="22" spans="2:11" s="210" customFormat="1" ht="25.5" customHeight="1">
      <c r="B22" s="982"/>
      <c r="C22" s="983"/>
      <c r="D22" s="213" t="s">
        <v>284</v>
      </c>
      <c r="E22" s="168" t="s">
        <v>250</v>
      </c>
      <c r="F22" s="477"/>
      <c r="G22" s="166" t="s">
        <v>84</v>
      </c>
      <c r="H22" s="485"/>
      <c r="I22" s="167" t="s">
        <v>84</v>
      </c>
      <c r="J22" s="422" t="str">
        <f t="shared" si="0"/>
        <v/>
      </c>
      <c r="K22" s="167" t="s">
        <v>174</v>
      </c>
    </row>
    <row r="23" spans="2:11" ht="25.5" customHeight="1">
      <c r="B23" s="982"/>
      <c r="C23" s="983"/>
      <c r="D23" s="200" t="s">
        <v>285</v>
      </c>
      <c r="E23" s="201" t="s">
        <v>251</v>
      </c>
      <c r="F23" s="477"/>
      <c r="G23" s="166" t="s">
        <v>84</v>
      </c>
      <c r="H23" s="485"/>
      <c r="I23" s="167" t="s">
        <v>84</v>
      </c>
      <c r="J23" s="422" t="str">
        <f t="shared" si="0"/>
        <v/>
      </c>
      <c r="K23" s="167" t="s">
        <v>174</v>
      </c>
    </row>
    <row r="24" spans="2:11" ht="22.5" customHeight="1">
      <c r="B24" s="982"/>
      <c r="C24" s="983"/>
      <c r="D24" s="200" t="s">
        <v>286</v>
      </c>
      <c r="E24" s="201" t="s">
        <v>548</v>
      </c>
      <c r="F24" s="477"/>
      <c r="G24" s="166" t="s">
        <v>84</v>
      </c>
      <c r="H24" s="485"/>
      <c r="I24" s="167" t="s">
        <v>84</v>
      </c>
      <c r="J24" s="422" t="str">
        <f t="shared" si="0"/>
        <v/>
      </c>
      <c r="K24" s="167" t="s">
        <v>174</v>
      </c>
    </row>
    <row r="25" spans="2:11" ht="22.5" customHeight="1">
      <c r="B25" s="982" t="s">
        <v>63</v>
      </c>
      <c r="C25" s="983"/>
      <c r="D25" s="213" t="s">
        <v>287</v>
      </c>
      <c r="E25" s="168" t="s">
        <v>252</v>
      </c>
      <c r="F25" s="477"/>
      <c r="G25" s="166" t="s">
        <v>84</v>
      </c>
      <c r="H25" s="485"/>
      <c r="I25" s="167" t="s">
        <v>84</v>
      </c>
      <c r="J25" s="422" t="str">
        <f t="shared" si="0"/>
        <v/>
      </c>
      <c r="K25" s="167" t="s">
        <v>174</v>
      </c>
    </row>
    <row r="26" spans="2:11" ht="22.5" customHeight="1">
      <c r="B26" s="982"/>
      <c r="C26" s="983"/>
      <c r="D26" s="200" t="s">
        <v>288</v>
      </c>
      <c r="E26" s="201" t="s">
        <v>549</v>
      </c>
      <c r="F26" s="477"/>
      <c r="G26" s="166" t="s">
        <v>84</v>
      </c>
      <c r="H26" s="485"/>
      <c r="I26" s="167" t="s">
        <v>84</v>
      </c>
      <c r="J26" s="422" t="str">
        <f t="shared" si="0"/>
        <v/>
      </c>
      <c r="K26" s="167" t="s">
        <v>174</v>
      </c>
    </row>
    <row r="27" spans="2:11" ht="22.5" customHeight="1">
      <c r="B27" s="982"/>
      <c r="C27" s="983"/>
      <c r="D27" s="213" t="s">
        <v>289</v>
      </c>
      <c r="E27" s="168" t="s">
        <v>253</v>
      </c>
      <c r="F27" s="477"/>
      <c r="G27" s="166" t="s">
        <v>84</v>
      </c>
      <c r="H27" s="485"/>
      <c r="I27" s="167" t="s">
        <v>84</v>
      </c>
      <c r="J27" s="422" t="str">
        <f t="shared" si="0"/>
        <v/>
      </c>
      <c r="K27" s="167" t="s">
        <v>174</v>
      </c>
    </row>
    <row r="28" spans="2:11" ht="22.5" customHeight="1">
      <c r="B28" s="982"/>
      <c r="C28" s="983"/>
      <c r="D28" s="200" t="s">
        <v>290</v>
      </c>
      <c r="E28" s="201" t="s">
        <v>254</v>
      </c>
      <c r="F28" s="477"/>
      <c r="G28" s="166" t="s">
        <v>84</v>
      </c>
      <c r="H28" s="485"/>
      <c r="I28" s="167" t="s">
        <v>84</v>
      </c>
      <c r="J28" s="422" t="str">
        <f t="shared" si="0"/>
        <v/>
      </c>
      <c r="K28" s="167" t="s">
        <v>174</v>
      </c>
    </row>
    <row r="29" spans="2:11" ht="25.5" customHeight="1">
      <c r="B29" s="982" t="s">
        <v>255</v>
      </c>
      <c r="C29" s="983"/>
      <c r="D29" s="200" t="s">
        <v>291</v>
      </c>
      <c r="E29" s="201" t="s">
        <v>550</v>
      </c>
      <c r="F29" s="477"/>
      <c r="G29" s="166" t="s">
        <v>84</v>
      </c>
      <c r="H29" s="485"/>
      <c r="I29" s="167" t="s">
        <v>84</v>
      </c>
      <c r="J29" s="422" t="str">
        <f t="shared" si="0"/>
        <v/>
      </c>
      <c r="K29" s="167" t="s">
        <v>174</v>
      </c>
    </row>
    <row r="30" spans="2:11" ht="22.5" customHeight="1">
      <c r="B30" s="986"/>
      <c r="C30" s="987"/>
      <c r="D30" s="214" t="s">
        <v>292</v>
      </c>
      <c r="E30" s="215" t="s">
        <v>64</v>
      </c>
      <c r="F30" s="478"/>
      <c r="G30" s="169" t="s">
        <v>84</v>
      </c>
      <c r="H30" s="486"/>
      <c r="I30" s="169" t="s">
        <v>84</v>
      </c>
      <c r="J30" s="423" t="str">
        <f>IF(F30=0,"",H30/F30*100)</f>
        <v/>
      </c>
      <c r="K30" s="216" t="s">
        <v>174</v>
      </c>
    </row>
    <row r="31" spans="2:11" ht="25.5" customHeight="1">
      <c r="B31" s="984"/>
      <c r="C31" s="985"/>
      <c r="D31" s="217"/>
      <c r="E31" s="170" t="s">
        <v>108</v>
      </c>
      <c r="F31" s="475" t="str">
        <f>IF(COUNT(F13:F30)=0," ",SUM(F13:F30))</f>
        <v xml:space="preserve"> </v>
      </c>
      <c r="G31" s="171" t="s">
        <v>84</v>
      </c>
      <c r="H31" s="487" t="str">
        <f>IF(COUNT(H13:H30)=0," ",SUM(H13:H30))</f>
        <v xml:space="preserve"> </v>
      </c>
      <c r="I31" s="171" t="s">
        <v>84</v>
      </c>
      <c r="J31" s="424" t="str">
        <f>IF(COUNT(H13:H31)=0,"",H31/F31*100)</f>
        <v/>
      </c>
      <c r="K31" s="230" t="s">
        <v>174</v>
      </c>
    </row>
    <row r="32" spans="2:11" ht="4.5" customHeight="1">
      <c r="E32" s="219"/>
      <c r="F32" s="401"/>
      <c r="G32" s="220"/>
      <c r="H32" s="401"/>
      <c r="I32" s="220"/>
      <c r="J32" s="401"/>
      <c r="K32" s="221"/>
    </row>
    <row r="33" spans="2:5" s="172" customFormat="1" ht="15" customHeight="1">
      <c r="B33" s="219"/>
      <c r="C33" s="222" t="s">
        <v>256</v>
      </c>
      <c r="D33" s="223"/>
      <c r="E33" s="224"/>
    </row>
    <row r="34" spans="2:5" s="172" customFormat="1" ht="15" customHeight="1">
      <c r="B34" s="219"/>
      <c r="C34" s="204" t="s">
        <v>379</v>
      </c>
      <c r="D34" s="223"/>
      <c r="E34" s="224"/>
    </row>
    <row r="35" spans="2:5" s="174" customFormat="1" ht="15" customHeight="1">
      <c r="B35" s="231"/>
      <c r="C35" s="232" t="s">
        <v>257</v>
      </c>
      <c r="D35" s="225"/>
      <c r="E35" s="173"/>
    </row>
    <row r="36" spans="2:5">
      <c r="C36" s="204" t="s">
        <v>457</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2"/>
  <pageMargins left="0.70866141732283472" right="0.19685039370078741" top="0.59055118110236227" bottom="0.51181102362204722" header="0.31496062992125984" footer="0.27559055118110237"/>
  <pageSetup paperSize="9" scale="97" orientation="portrait" r:id="rId1"/>
  <headerFooter scaleWithDoc="0" alignWithMargins="0">
    <oddFooter>&amp;L&amp;9 2026.03.31更B&amp;C-11-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EAE7-E028-4FC2-BB17-00E668E785D3}">
  <sheetPr codeName="Sheet13">
    <pageSetUpPr fitToPage="1"/>
  </sheetPr>
  <dimension ref="A1:O42"/>
  <sheetViews>
    <sheetView zoomScaleNormal="100" workbookViewId="0">
      <selection activeCell="F13" sqref="F13"/>
    </sheetView>
  </sheetViews>
  <sheetFormatPr defaultRowHeight="13.5"/>
  <cols>
    <col min="1" max="1" width="0.875" style="202" customWidth="1"/>
    <col min="2" max="2" width="2.75" style="202" customWidth="1"/>
    <col min="3" max="3" width="5.125" style="202" customWidth="1"/>
    <col min="4" max="4" width="2.875" style="203" customWidth="1"/>
    <col min="5" max="5" width="32.625" style="202" customWidth="1"/>
    <col min="6" max="6" width="12.75" style="202" customWidth="1"/>
    <col min="7" max="7" width="2.25" style="202" customWidth="1"/>
    <col min="8" max="8" width="8.625" style="202" customWidth="1"/>
    <col min="9" max="9" width="2.25" style="202" customWidth="1"/>
    <col min="10" max="10" width="8.625" style="202" customWidth="1"/>
    <col min="11" max="11" width="2.25" style="202" customWidth="1"/>
    <col min="12" max="12" width="8.625" style="202" customWidth="1"/>
    <col min="13" max="13" width="2.25" style="202" customWidth="1"/>
    <col min="14" max="14" width="8.625" style="202" customWidth="1"/>
    <col min="15" max="15" width="2.375" style="202" customWidth="1"/>
    <col min="16" max="16" width="9.25" style="202" customWidth="1"/>
    <col min="17" max="16384" width="9" style="202"/>
  </cols>
  <sheetData>
    <row r="1" spans="1:15" ht="18" customHeight="1">
      <c r="A1" s="175" t="s">
        <v>194</v>
      </c>
      <c r="B1" s="158"/>
      <c r="C1" s="158"/>
      <c r="D1" s="209"/>
      <c r="E1" s="172"/>
      <c r="F1" s="158"/>
      <c r="G1" s="158"/>
      <c r="H1" s="158"/>
      <c r="I1" s="158"/>
      <c r="J1" s="158"/>
      <c r="K1" s="158"/>
      <c r="L1" s="1047">
        <f>表1!AE1</f>
        <v>0</v>
      </c>
      <c r="M1" s="1048"/>
      <c r="N1" s="1048"/>
      <c r="O1" s="1049"/>
    </row>
    <row r="2" spans="1:15" ht="13.5" customHeight="1">
      <c r="B2" s="158"/>
      <c r="C2" s="158"/>
      <c r="D2" s="209"/>
      <c r="E2" s="172"/>
      <c r="F2" s="158"/>
      <c r="G2" s="158"/>
      <c r="H2" s="158"/>
      <c r="I2" s="158"/>
      <c r="J2" s="158"/>
      <c r="K2" s="158"/>
      <c r="L2" s="1050"/>
      <c r="M2" s="1051"/>
      <c r="N2" s="1051"/>
      <c r="O2" s="1052"/>
    </row>
    <row r="3" spans="1:15" ht="15.95" customHeight="1">
      <c r="A3" s="233"/>
      <c r="B3" s="158" t="s">
        <v>239</v>
      </c>
      <c r="C3" s="158" t="s">
        <v>516</v>
      </c>
      <c r="D3" s="457"/>
      <c r="E3" s="457"/>
      <c r="F3" s="457"/>
      <c r="G3" s="457"/>
      <c r="H3" s="457"/>
      <c r="I3" s="457"/>
      <c r="J3" s="457"/>
      <c r="K3" s="457"/>
      <c r="L3" s="457"/>
      <c r="M3" s="457"/>
      <c r="N3" s="457"/>
      <c r="O3" s="457"/>
    </row>
    <row r="4" spans="1:15" ht="15.95" customHeight="1">
      <c r="A4" s="233"/>
      <c r="C4" s="202" t="s">
        <v>517</v>
      </c>
      <c r="D4" s="202"/>
    </row>
    <row r="5" spans="1:15" ht="9" customHeight="1">
      <c r="B5" s="176"/>
      <c r="C5" s="176"/>
      <c r="D5" s="205"/>
      <c r="E5" s="158"/>
      <c r="F5" s="158"/>
      <c r="G5" s="158"/>
      <c r="H5" s="158"/>
      <c r="I5" s="158"/>
      <c r="J5" s="158"/>
      <c r="K5" s="158"/>
      <c r="L5" s="158"/>
      <c r="M5" s="158"/>
      <c r="N5" s="158"/>
      <c r="O5" s="158"/>
    </row>
    <row r="6" spans="1:15" ht="15.95" customHeight="1">
      <c r="A6" s="177"/>
      <c r="B6" s="158"/>
      <c r="C6" s="158"/>
      <c r="D6" s="178" t="s">
        <v>134</v>
      </c>
      <c r="E6" s="178"/>
      <c r="F6" s="158"/>
      <c r="G6" s="158"/>
      <c r="H6" s="158"/>
      <c r="I6" s="158"/>
      <c r="J6" s="158"/>
      <c r="K6" s="158"/>
      <c r="L6" s="158"/>
      <c r="M6" s="158"/>
      <c r="N6" s="158"/>
      <c r="O6" s="158"/>
    </row>
    <row r="7" spans="1:15" s="180" customFormat="1" ht="19.5" customHeight="1">
      <c r="A7" s="179"/>
      <c r="D7" s="176" t="s">
        <v>393</v>
      </c>
      <c r="E7" s="339"/>
    </row>
    <row r="8" spans="1:15" s="180" customFormat="1" ht="19.5" customHeight="1">
      <c r="A8" s="179"/>
      <c r="D8" s="176" t="s">
        <v>394</v>
      </c>
      <c r="E8" s="337"/>
    </row>
    <row r="9" spans="1:15" s="180" customFormat="1" ht="19.5" customHeight="1">
      <c r="A9" s="179"/>
      <c r="D9" s="340" t="s">
        <v>392</v>
      </c>
      <c r="E9" s="338"/>
    </row>
    <row r="10" spans="1:15" ht="8.25" customHeight="1">
      <c r="B10" s="158"/>
      <c r="C10" s="158"/>
      <c r="D10" s="209"/>
      <c r="E10" s="158"/>
      <c r="F10" s="158"/>
      <c r="G10" s="158"/>
      <c r="H10" s="158"/>
      <c r="I10" s="158"/>
      <c r="J10" s="158"/>
      <c r="K10" s="158"/>
      <c r="L10" s="158"/>
      <c r="M10" s="158"/>
      <c r="N10" s="158"/>
      <c r="O10" s="158"/>
    </row>
    <row r="11" spans="1:15" s="210" customFormat="1" ht="66" customHeight="1">
      <c r="B11" s="1015" t="s">
        <v>263</v>
      </c>
      <c r="C11" s="1016"/>
      <c r="D11" s="1016"/>
      <c r="E11" s="1016"/>
      <c r="F11" s="1019" t="s">
        <v>293</v>
      </c>
      <c r="G11" s="1020"/>
      <c r="H11" s="1021" t="s">
        <v>500</v>
      </c>
      <c r="I11" s="1021"/>
      <c r="J11" s="1021" t="s">
        <v>501</v>
      </c>
      <c r="K11" s="1021"/>
      <c r="L11" s="1021" t="s">
        <v>502</v>
      </c>
      <c r="M11" s="1021"/>
      <c r="N11" s="1012" t="s">
        <v>503</v>
      </c>
      <c r="O11" s="1012"/>
    </row>
    <row r="12" spans="1:15" s="210" customFormat="1" ht="18" customHeight="1" thickBot="1">
      <c r="B12" s="1017"/>
      <c r="C12" s="1018"/>
      <c r="D12" s="1018"/>
      <c r="E12" s="1018"/>
      <c r="F12" s="972" t="s">
        <v>225</v>
      </c>
      <c r="G12" s="973"/>
      <c r="H12" s="973" t="s">
        <v>178</v>
      </c>
      <c r="I12" s="973"/>
      <c r="J12" s="973" t="s">
        <v>243</v>
      </c>
      <c r="K12" s="973"/>
      <c r="L12" s="973" t="s">
        <v>23</v>
      </c>
      <c r="M12" s="973"/>
      <c r="N12" s="973" t="s">
        <v>264</v>
      </c>
      <c r="O12" s="973"/>
    </row>
    <row r="13" spans="1:15" s="210" customFormat="1" ht="36.75" customHeight="1" thickTop="1">
      <c r="B13" s="234" t="s">
        <v>274</v>
      </c>
      <c r="C13" s="1025" t="s">
        <v>452</v>
      </c>
      <c r="D13" s="1026"/>
      <c r="E13" s="1027"/>
      <c r="F13" s="477"/>
      <c r="G13" s="160" t="s">
        <v>95</v>
      </c>
      <c r="H13" s="1010"/>
      <c r="I13" s="1011"/>
      <c r="J13" s="1010"/>
      <c r="K13" s="1011"/>
      <c r="L13" s="1010"/>
      <c r="M13" s="1011"/>
      <c r="N13" s="1010"/>
      <c r="O13" s="1011"/>
    </row>
    <row r="14" spans="1:15" s="210" customFormat="1" ht="27" customHeight="1">
      <c r="B14" s="235" t="s">
        <v>276</v>
      </c>
      <c r="C14" s="1022" t="s">
        <v>552</v>
      </c>
      <c r="D14" s="1023"/>
      <c r="E14" s="1024"/>
      <c r="F14" s="477"/>
      <c r="G14" s="164" t="s">
        <v>95</v>
      </c>
      <c r="H14" s="1010"/>
      <c r="I14" s="1011"/>
      <c r="J14" s="1010"/>
      <c r="K14" s="1011"/>
      <c r="L14" s="1010"/>
      <c r="M14" s="1011"/>
      <c r="N14" s="1010"/>
      <c r="O14" s="1011"/>
    </row>
    <row r="15" spans="1:15" s="210" customFormat="1" ht="36" customHeight="1">
      <c r="B15" s="1028" t="s">
        <v>210</v>
      </c>
      <c r="C15" s="1029"/>
      <c r="D15" s="236" t="s">
        <v>277</v>
      </c>
      <c r="E15" s="237" t="s">
        <v>294</v>
      </c>
      <c r="F15" s="477"/>
      <c r="G15" s="238" t="s">
        <v>95</v>
      </c>
      <c r="H15" s="1010"/>
      <c r="I15" s="1011"/>
      <c r="J15" s="1010"/>
      <c r="K15" s="1011"/>
      <c r="L15" s="1010"/>
      <c r="M15" s="1011"/>
      <c r="N15" s="1010"/>
      <c r="O15" s="1011"/>
    </row>
    <row r="16" spans="1:15" s="210" customFormat="1" ht="27" customHeight="1">
      <c r="B16" s="1030"/>
      <c r="C16" s="1031"/>
      <c r="D16" s="213" t="s">
        <v>278</v>
      </c>
      <c r="E16" s="182" t="s">
        <v>453</v>
      </c>
      <c r="F16" s="477"/>
      <c r="G16" s="167" t="s">
        <v>84</v>
      </c>
      <c r="H16" s="1010"/>
      <c r="I16" s="1011"/>
      <c r="J16" s="1010"/>
      <c r="K16" s="1011"/>
      <c r="L16" s="1010"/>
      <c r="M16" s="1011"/>
      <c r="N16" s="1010"/>
      <c r="O16" s="1011"/>
    </row>
    <row r="17" spans="2:15" s="210" customFormat="1" ht="36" customHeight="1">
      <c r="B17" s="1028" t="s">
        <v>58</v>
      </c>
      <c r="C17" s="1029"/>
      <c r="D17" s="213" t="s">
        <v>279</v>
      </c>
      <c r="E17" s="182" t="s">
        <v>265</v>
      </c>
      <c r="F17" s="477"/>
      <c r="G17" s="167" t="s">
        <v>84</v>
      </c>
      <c r="H17" s="1010"/>
      <c r="I17" s="1011"/>
      <c r="J17" s="1010"/>
      <c r="K17" s="1011"/>
      <c r="L17" s="1010"/>
      <c r="M17" s="1011"/>
      <c r="N17" s="1010"/>
      <c r="O17" s="1011"/>
    </row>
    <row r="18" spans="2:15" s="210" customFormat="1" ht="27" customHeight="1">
      <c r="B18" s="1030"/>
      <c r="C18" s="1031"/>
      <c r="D18" s="213" t="s">
        <v>280</v>
      </c>
      <c r="E18" s="182" t="s">
        <v>295</v>
      </c>
      <c r="F18" s="477"/>
      <c r="G18" s="229" t="s">
        <v>84</v>
      </c>
      <c r="H18" s="1010"/>
      <c r="I18" s="1011"/>
      <c r="J18" s="1010"/>
      <c r="K18" s="1011"/>
      <c r="L18" s="1010"/>
      <c r="M18" s="1011"/>
      <c r="N18" s="1010"/>
      <c r="O18" s="1011"/>
    </row>
    <row r="19" spans="2:15" s="210" customFormat="1" ht="27" customHeight="1">
      <c r="B19" s="1028" t="s">
        <v>59</v>
      </c>
      <c r="C19" s="1032"/>
      <c r="D19" s="213" t="s">
        <v>281</v>
      </c>
      <c r="E19" s="239" t="s">
        <v>60</v>
      </c>
      <c r="F19" s="477"/>
      <c r="G19" s="167" t="s">
        <v>84</v>
      </c>
      <c r="H19" s="1010"/>
      <c r="I19" s="1011"/>
      <c r="J19" s="1010"/>
      <c r="K19" s="1011"/>
      <c r="L19" s="1010"/>
      <c r="M19" s="1011"/>
      <c r="N19" s="1010"/>
      <c r="O19" s="1011"/>
    </row>
    <row r="20" spans="2:15" s="210" customFormat="1" ht="25.5" customHeight="1">
      <c r="B20" s="1033"/>
      <c r="C20" s="1034"/>
      <c r="D20" s="213" t="s">
        <v>282</v>
      </c>
      <c r="E20" s="239" t="s">
        <v>61</v>
      </c>
      <c r="F20" s="477"/>
      <c r="G20" s="167" t="s">
        <v>84</v>
      </c>
      <c r="H20" s="1010"/>
      <c r="I20" s="1011"/>
      <c r="J20" s="1010"/>
      <c r="K20" s="1011"/>
      <c r="L20" s="1010"/>
      <c r="M20" s="1011"/>
      <c r="N20" s="1010"/>
      <c r="O20" s="1011"/>
    </row>
    <row r="21" spans="2:15" s="210" customFormat="1" ht="27" customHeight="1">
      <c r="B21" s="1033"/>
      <c r="C21" s="1034"/>
      <c r="D21" s="213" t="s">
        <v>283</v>
      </c>
      <c r="E21" s="239" t="s">
        <v>62</v>
      </c>
      <c r="F21" s="477"/>
      <c r="G21" s="167" t="s">
        <v>84</v>
      </c>
      <c r="H21" s="1010"/>
      <c r="I21" s="1011"/>
      <c r="J21" s="1010"/>
      <c r="K21" s="1011"/>
      <c r="L21" s="1010"/>
      <c r="M21" s="1011"/>
      <c r="N21" s="1010"/>
      <c r="O21" s="1011"/>
    </row>
    <row r="22" spans="2:15" ht="27" customHeight="1" thickBot="1">
      <c r="B22" s="1033"/>
      <c r="C22" s="1034"/>
      <c r="D22" s="213" t="s">
        <v>284</v>
      </c>
      <c r="E22" s="239" t="s">
        <v>111</v>
      </c>
      <c r="F22" s="477"/>
      <c r="G22" s="167" t="s">
        <v>84</v>
      </c>
      <c r="H22" s="1010"/>
      <c r="I22" s="1011"/>
      <c r="J22" s="1010"/>
      <c r="K22" s="1011"/>
      <c r="L22" s="1010"/>
      <c r="M22" s="1011"/>
      <c r="N22" s="1010"/>
      <c r="O22" s="1011"/>
    </row>
    <row r="23" spans="2:15" ht="27" customHeight="1">
      <c r="B23" s="1033"/>
      <c r="C23" s="1034"/>
      <c r="D23" s="200" t="s">
        <v>285</v>
      </c>
      <c r="E23" s="199" t="s">
        <v>211</v>
      </c>
      <c r="F23" s="477"/>
      <c r="G23" s="167" t="s">
        <v>84</v>
      </c>
      <c r="H23" s="1010"/>
      <c r="I23" s="1011"/>
      <c r="J23" s="1010"/>
      <c r="K23" s="1011"/>
      <c r="L23" s="1010"/>
      <c r="M23" s="1011"/>
      <c r="N23" s="1036"/>
      <c r="O23" s="1037"/>
    </row>
    <row r="24" spans="2:15" ht="25.5" customHeight="1" thickBot="1">
      <c r="B24" s="1030"/>
      <c r="C24" s="1035"/>
      <c r="D24" s="200" t="s">
        <v>286</v>
      </c>
      <c r="E24" s="199" t="s">
        <v>454</v>
      </c>
      <c r="F24" s="477"/>
      <c r="G24" s="167" t="s">
        <v>84</v>
      </c>
      <c r="H24" s="1010"/>
      <c r="I24" s="1011"/>
      <c r="J24" s="1010"/>
      <c r="K24" s="1011"/>
      <c r="L24" s="1010"/>
      <c r="M24" s="1011"/>
      <c r="N24" s="1038"/>
      <c r="O24" s="1039"/>
    </row>
    <row r="25" spans="2:15" ht="25.5" customHeight="1" thickBot="1">
      <c r="B25" s="1028" t="s">
        <v>63</v>
      </c>
      <c r="C25" s="1032"/>
      <c r="D25" s="213" t="s">
        <v>287</v>
      </c>
      <c r="E25" s="239" t="s">
        <v>66</v>
      </c>
      <c r="F25" s="477"/>
      <c r="G25" s="166" t="s">
        <v>84</v>
      </c>
      <c r="H25" s="1036"/>
      <c r="I25" s="1037"/>
      <c r="J25" s="1046"/>
      <c r="K25" s="1011"/>
      <c r="L25" s="1010"/>
      <c r="M25" s="1011"/>
      <c r="N25" s="1010"/>
      <c r="O25" s="1011"/>
    </row>
    <row r="26" spans="2:15" ht="25.5" customHeight="1" thickBot="1">
      <c r="B26" s="1033"/>
      <c r="C26" s="1034"/>
      <c r="D26" s="200" t="s">
        <v>288</v>
      </c>
      <c r="E26" s="199" t="s">
        <v>455</v>
      </c>
      <c r="F26" s="477"/>
      <c r="G26" s="166" t="s">
        <v>84</v>
      </c>
      <c r="H26" s="1013"/>
      <c r="I26" s="1014"/>
      <c r="J26" s="1046"/>
      <c r="K26" s="1011"/>
      <c r="L26" s="1010"/>
      <c r="M26" s="1011"/>
      <c r="N26" s="1053"/>
      <c r="O26" s="1054"/>
    </row>
    <row r="27" spans="2:15" ht="25.5" customHeight="1" thickBot="1">
      <c r="B27" s="1033"/>
      <c r="C27" s="1034"/>
      <c r="D27" s="213" t="s">
        <v>289</v>
      </c>
      <c r="E27" s="239" t="s">
        <v>67</v>
      </c>
      <c r="F27" s="477"/>
      <c r="G27" s="166" t="s">
        <v>84</v>
      </c>
      <c r="H27" s="1013"/>
      <c r="I27" s="1014"/>
      <c r="J27" s="1046"/>
      <c r="K27" s="1011"/>
      <c r="L27" s="1010"/>
      <c r="M27" s="1011"/>
      <c r="N27" s="1010"/>
      <c r="O27" s="1011"/>
    </row>
    <row r="28" spans="2:15" ht="25.5" customHeight="1" thickBot="1">
      <c r="B28" s="1030"/>
      <c r="C28" s="1035"/>
      <c r="D28" s="200" t="s">
        <v>290</v>
      </c>
      <c r="E28" s="199" t="s">
        <v>212</v>
      </c>
      <c r="F28" s="477"/>
      <c r="G28" s="166" t="s">
        <v>84</v>
      </c>
      <c r="H28" s="1013"/>
      <c r="I28" s="1014"/>
      <c r="J28" s="1044"/>
      <c r="K28" s="1045"/>
      <c r="L28" s="1010"/>
      <c r="M28" s="1011"/>
      <c r="N28" s="1036"/>
      <c r="O28" s="1037"/>
    </row>
    <row r="29" spans="2:15" ht="27" customHeight="1" thickBot="1">
      <c r="B29" s="1040" t="s">
        <v>255</v>
      </c>
      <c r="C29" s="1041"/>
      <c r="D29" s="200" t="s">
        <v>291</v>
      </c>
      <c r="E29" s="199" t="s">
        <v>456</v>
      </c>
      <c r="F29" s="477"/>
      <c r="G29" s="166" t="s">
        <v>84</v>
      </c>
      <c r="H29" s="1006"/>
      <c r="I29" s="1007"/>
      <c r="J29" s="1008"/>
      <c r="K29" s="1009"/>
      <c r="L29" s="1008"/>
      <c r="M29" s="1009"/>
      <c r="N29" s="1004"/>
      <c r="O29" s="1005"/>
    </row>
    <row r="30" spans="2:15" ht="25.5" customHeight="1">
      <c r="B30" s="1042"/>
      <c r="C30" s="1043"/>
      <c r="D30" s="240" t="s">
        <v>292</v>
      </c>
      <c r="E30" s="241" t="s">
        <v>64</v>
      </c>
      <c r="F30" s="477"/>
      <c r="G30" s="167" t="s">
        <v>84</v>
      </c>
      <c r="H30" s="1010"/>
      <c r="I30" s="1011"/>
      <c r="J30" s="1010"/>
      <c r="K30" s="1011"/>
      <c r="L30" s="1010"/>
      <c r="M30" s="1011"/>
      <c r="N30" s="1010"/>
      <c r="O30" s="1011"/>
    </row>
    <row r="31" spans="2:15" ht="27" customHeight="1">
      <c r="B31" s="242"/>
      <c r="C31" s="243"/>
      <c r="D31" s="244"/>
      <c r="E31" s="183" t="s">
        <v>108</v>
      </c>
      <c r="F31" s="488" t="str">
        <f>IF(COUNT(F13:F30)=0," ",SUM(F13:F30))</f>
        <v xml:space="preserve"> </v>
      </c>
      <c r="G31" s="245" t="s">
        <v>84</v>
      </c>
      <c r="H31" s="1002"/>
      <c r="I31" s="1003"/>
      <c r="J31" s="1002"/>
      <c r="K31" s="1003"/>
      <c r="L31" s="1002"/>
      <c r="M31" s="1003"/>
      <c r="N31" s="1002"/>
      <c r="O31" s="1003"/>
    </row>
    <row r="32" spans="2:15" ht="9" customHeight="1">
      <c r="D32" s="209"/>
      <c r="E32" s="219"/>
      <c r="F32" s="401"/>
      <c r="G32" s="246"/>
      <c r="H32" s="401"/>
      <c r="I32" s="247"/>
      <c r="J32" s="401"/>
      <c r="K32" s="247"/>
      <c r="L32" s="401"/>
      <c r="M32" s="221"/>
      <c r="N32" s="401"/>
      <c r="O32" s="221"/>
    </row>
    <row r="33" spans="2:5" s="172" customFormat="1" ht="13.5" customHeight="1">
      <c r="B33" s="181" t="s">
        <v>458</v>
      </c>
      <c r="C33" s="181" t="s">
        <v>459</v>
      </c>
      <c r="D33" s="248"/>
      <c r="E33" s="184"/>
    </row>
    <row r="34" spans="2:5" s="174" customFormat="1" ht="13.5" customHeight="1">
      <c r="C34" s="173" t="s">
        <v>460</v>
      </c>
      <c r="D34" s="249"/>
      <c r="E34" s="185"/>
    </row>
    <row r="35" spans="2:5" s="174" customFormat="1" ht="13.5" customHeight="1">
      <c r="B35" s="173"/>
      <c r="C35" s="173" t="s">
        <v>461</v>
      </c>
      <c r="D35" s="249"/>
      <c r="E35" s="185"/>
    </row>
    <row r="36" spans="2:5" ht="13.5" customHeight="1">
      <c r="B36" s="181" t="s">
        <v>462</v>
      </c>
      <c r="C36" s="181" t="s">
        <v>463</v>
      </c>
      <c r="D36" s="250"/>
      <c r="E36" s="186"/>
    </row>
    <row r="37" spans="2:5" s="252" customFormat="1" ht="13.5" customHeight="1">
      <c r="B37" s="173"/>
      <c r="C37" s="173" t="s">
        <v>464</v>
      </c>
      <c r="D37" s="251"/>
      <c r="E37" s="187"/>
    </row>
    <row r="38" spans="2:5" ht="13.5" customHeight="1">
      <c r="B38" s="181" t="s">
        <v>465</v>
      </c>
      <c r="C38" s="181" t="s">
        <v>466</v>
      </c>
      <c r="D38" s="250"/>
      <c r="E38" s="186"/>
    </row>
    <row r="39" spans="2:5" s="252" customFormat="1" ht="13.5" customHeight="1">
      <c r="B39" s="173"/>
      <c r="C39" s="173" t="s">
        <v>467</v>
      </c>
      <c r="D39" s="251"/>
      <c r="E39" s="187"/>
    </row>
    <row r="40" spans="2:5" ht="13.5" customHeight="1">
      <c r="B40" s="181" t="s">
        <v>468</v>
      </c>
      <c r="C40" s="181" t="s">
        <v>469</v>
      </c>
      <c r="D40" s="250"/>
      <c r="E40" s="186"/>
    </row>
    <row r="41" spans="2:5" ht="13.5" customHeight="1">
      <c r="B41" s="181" t="s">
        <v>470</v>
      </c>
      <c r="C41" s="181" t="s">
        <v>471</v>
      </c>
      <c r="D41" s="250"/>
      <c r="E41" s="186"/>
    </row>
    <row r="42" spans="2:5">
      <c r="B42" s="341" t="s">
        <v>472</v>
      </c>
      <c r="C42" s="341" t="s">
        <v>473</v>
      </c>
    </row>
  </sheetData>
  <mergeCells count="96">
    <mergeCell ref="L28:M28"/>
    <mergeCell ref="J21:K21"/>
    <mergeCell ref="L21:M21"/>
    <mergeCell ref="N21:O21"/>
    <mergeCell ref="J18:K18"/>
    <mergeCell ref="N28:O28"/>
    <mergeCell ref="L1:O2"/>
    <mergeCell ref="N25:O25"/>
    <mergeCell ref="J26:K26"/>
    <mergeCell ref="L26:M26"/>
    <mergeCell ref="J27:K27"/>
    <mergeCell ref="L20:M20"/>
    <mergeCell ref="N20:O20"/>
    <mergeCell ref="N26:O26"/>
    <mergeCell ref="L27:M27"/>
    <mergeCell ref="N27:O27"/>
    <mergeCell ref="L25:M25"/>
    <mergeCell ref="J23:K23"/>
    <mergeCell ref="L23:M23"/>
    <mergeCell ref="L22:M22"/>
    <mergeCell ref="N22:O22"/>
    <mergeCell ref="L13:M13"/>
    <mergeCell ref="B29:C29"/>
    <mergeCell ref="B30:C30"/>
    <mergeCell ref="H30:I30"/>
    <mergeCell ref="B25:C28"/>
    <mergeCell ref="J30:K30"/>
    <mergeCell ref="J28:K28"/>
    <mergeCell ref="J25:K25"/>
    <mergeCell ref="H26:I26"/>
    <mergeCell ref="H27:I27"/>
    <mergeCell ref="H25:I25"/>
    <mergeCell ref="B19:C24"/>
    <mergeCell ref="H19:I19"/>
    <mergeCell ref="J19:K19"/>
    <mergeCell ref="L19:M19"/>
    <mergeCell ref="N19:O19"/>
    <mergeCell ref="H20:I20"/>
    <mergeCell ref="J20:K20"/>
    <mergeCell ref="N23:O23"/>
    <mergeCell ref="N24:O24"/>
    <mergeCell ref="H21:I21"/>
    <mergeCell ref="H22:I22"/>
    <mergeCell ref="J22:K22"/>
    <mergeCell ref="B17:C18"/>
    <mergeCell ref="H17:I17"/>
    <mergeCell ref="J17:K17"/>
    <mergeCell ref="L17:M17"/>
    <mergeCell ref="N17:O17"/>
    <mergeCell ref="H18:I18"/>
    <mergeCell ref="L18:M18"/>
    <mergeCell ref="N18:O18"/>
    <mergeCell ref="C13:E13"/>
    <mergeCell ref="B15:C16"/>
    <mergeCell ref="H15:I15"/>
    <mergeCell ref="J15:K15"/>
    <mergeCell ref="L15:M15"/>
    <mergeCell ref="H16:I16"/>
    <mergeCell ref="J16:K16"/>
    <mergeCell ref="L16:M16"/>
    <mergeCell ref="C14:E14"/>
    <mergeCell ref="H14:I14"/>
    <mergeCell ref="J14:K14"/>
    <mergeCell ref="L14:M14"/>
    <mergeCell ref="N14:O14"/>
    <mergeCell ref="B11:E12"/>
    <mergeCell ref="F11:G11"/>
    <mergeCell ref="H11:I11"/>
    <mergeCell ref="J11:K11"/>
    <mergeCell ref="L11:M11"/>
    <mergeCell ref="N11:O11"/>
    <mergeCell ref="F12:G12"/>
    <mergeCell ref="H12:I12"/>
    <mergeCell ref="J12:K12"/>
    <mergeCell ref="H28:I28"/>
    <mergeCell ref="L12:M12"/>
    <mergeCell ref="N12:O12"/>
    <mergeCell ref="H13:I13"/>
    <mergeCell ref="J13:K13"/>
    <mergeCell ref="N13:O13"/>
    <mergeCell ref="N15:O15"/>
    <mergeCell ref="H23:I23"/>
    <mergeCell ref="N16:O16"/>
    <mergeCell ref="H24:I24"/>
    <mergeCell ref="J24:K24"/>
    <mergeCell ref="L24:M24"/>
    <mergeCell ref="H31:I31"/>
    <mergeCell ref="J31:K31"/>
    <mergeCell ref="L31:M31"/>
    <mergeCell ref="N31:O31"/>
    <mergeCell ref="N29:O29"/>
    <mergeCell ref="H29:I29"/>
    <mergeCell ref="J29:K29"/>
    <mergeCell ref="L29:M29"/>
    <mergeCell ref="N30:O30"/>
    <mergeCell ref="L30:M30"/>
  </mergeCells>
  <phoneticPr fontId="2"/>
  <pageMargins left="0.70866141732283472" right="0.19685039370078741" top="0.51181102362204722" bottom="0.51181102362204722" header="0.31496062992125984" footer="0.27559055118110237"/>
  <pageSetup paperSize="9" scale="92" orientation="portrait" r:id="rId1"/>
  <headerFooter scaleWithDoc="0" alignWithMargins="0">
    <oddFooter>&amp;L&amp;9 2026.03.31更B&amp;C-12-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934" r:id="rId4" name="Check Box 46">
              <controlPr defaultSize="0" autoFill="0" autoLine="0" autoPict="0">
                <anchor moveWithCells="1" sizeWithCells="1">
                  <from>
                    <xdr:col>7</xdr:col>
                    <xdr:colOff>333375</xdr:colOff>
                    <xdr:row>12</xdr:row>
                    <xdr:rowOff>123825</xdr:rowOff>
                  </from>
                  <to>
                    <xdr:col>7</xdr:col>
                    <xdr:colOff>619125</xdr:colOff>
                    <xdr:row>12</xdr:row>
                    <xdr:rowOff>438150</xdr:rowOff>
                  </to>
                </anchor>
              </controlPr>
            </control>
          </mc:Choice>
        </mc:AlternateContent>
        <mc:AlternateContent xmlns:mc="http://schemas.openxmlformats.org/markup-compatibility/2006">
          <mc:Choice Requires="x14">
            <control shapeId="37935" r:id="rId5" name="Check Box 47">
              <controlPr defaultSize="0" autoFill="0" autoLine="0" autoPict="0">
                <anchor moveWithCells="1" sizeWithCells="1">
                  <from>
                    <xdr:col>9</xdr:col>
                    <xdr:colOff>314325</xdr:colOff>
                    <xdr:row>12</xdr:row>
                    <xdr:rowOff>95250</xdr:rowOff>
                  </from>
                  <to>
                    <xdr:col>9</xdr:col>
                    <xdr:colOff>590550</xdr:colOff>
                    <xdr:row>12</xdr:row>
                    <xdr:rowOff>409575</xdr:rowOff>
                  </to>
                </anchor>
              </controlPr>
            </control>
          </mc:Choice>
        </mc:AlternateContent>
        <mc:AlternateContent xmlns:mc="http://schemas.openxmlformats.org/markup-compatibility/2006">
          <mc:Choice Requires="x14">
            <control shapeId="37936" r:id="rId6" name="Check Box 48">
              <controlPr defaultSize="0" autoFill="0" autoLine="0" autoPict="0">
                <anchor moveWithCells="1" sizeWithCells="1">
                  <from>
                    <xdr:col>11</xdr:col>
                    <xdr:colOff>314325</xdr:colOff>
                    <xdr:row>12</xdr:row>
                    <xdr:rowOff>76200</xdr:rowOff>
                  </from>
                  <to>
                    <xdr:col>11</xdr:col>
                    <xdr:colOff>600075</xdr:colOff>
                    <xdr:row>12</xdr:row>
                    <xdr:rowOff>390525</xdr:rowOff>
                  </to>
                </anchor>
              </controlPr>
            </control>
          </mc:Choice>
        </mc:AlternateContent>
        <mc:AlternateContent xmlns:mc="http://schemas.openxmlformats.org/markup-compatibility/2006">
          <mc:Choice Requires="x14">
            <control shapeId="37943" r:id="rId7" name="Check Box 55">
              <controlPr defaultSize="0" autoFill="0" autoLine="0" autoPict="0">
                <anchor moveWithCells="1" sizeWithCells="1">
                  <from>
                    <xdr:col>13</xdr:col>
                    <xdr:colOff>304800</xdr:colOff>
                    <xdr:row>12</xdr:row>
                    <xdr:rowOff>85725</xdr:rowOff>
                  </from>
                  <to>
                    <xdr:col>13</xdr:col>
                    <xdr:colOff>590550</xdr:colOff>
                    <xdr:row>12</xdr:row>
                    <xdr:rowOff>400050</xdr:rowOff>
                  </to>
                </anchor>
              </controlPr>
            </control>
          </mc:Choice>
        </mc:AlternateContent>
        <mc:AlternateContent xmlns:mc="http://schemas.openxmlformats.org/markup-compatibility/2006">
          <mc:Choice Requires="x14">
            <control shapeId="37961" r:id="rId8" name="Check Box 73">
              <controlPr defaultSize="0" autoFill="0" autoLine="0" autoPict="0">
                <anchor moveWithCells="1" sizeWithCells="1">
                  <from>
                    <xdr:col>13</xdr:col>
                    <xdr:colOff>304800</xdr:colOff>
                    <xdr:row>14</xdr:row>
                    <xdr:rowOff>38100</xdr:rowOff>
                  </from>
                  <to>
                    <xdr:col>13</xdr:col>
                    <xdr:colOff>590550</xdr:colOff>
                    <xdr:row>14</xdr:row>
                    <xdr:rowOff>352425</xdr:rowOff>
                  </to>
                </anchor>
              </controlPr>
            </control>
          </mc:Choice>
        </mc:AlternateContent>
        <mc:AlternateContent xmlns:mc="http://schemas.openxmlformats.org/markup-compatibility/2006">
          <mc:Choice Requires="x14">
            <control shapeId="37962" r:id="rId9" name="Check Box 74">
              <controlPr defaultSize="0" autoFill="0" autoLine="0" autoPict="0">
                <anchor moveWithCells="1" sizeWithCells="1">
                  <from>
                    <xdr:col>13</xdr:col>
                    <xdr:colOff>304800</xdr:colOff>
                    <xdr:row>15</xdr:row>
                    <xdr:rowOff>0</xdr:rowOff>
                  </from>
                  <to>
                    <xdr:col>13</xdr:col>
                    <xdr:colOff>590550</xdr:colOff>
                    <xdr:row>15</xdr:row>
                    <xdr:rowOff>314325</xdr:rowOff>
                  </to>
                </anchor>
              </controlPr>
            </control>
          </mc:Choice>
        </mc:AlternateContent>
        <mc:AlternateContent xmlns:mc="http://schemas.openxmlformats.org/markup-compatibility/2006">
          <mc:Choice Requires="x14">
            <control shapeId="37963" r:id="rId10" name="Check Box 75">
              <controlPr defaultSize="0" autoFill="0" autoLine="0" autoPict="0">
                <anchor moveWithCells="1" sizeWithCells="1">
                  <from>
                    <xdr:col>13</xdr:col>
                    <xdr:colOff>304800</xdr:colOff>
                    <xdr:row>16</xdr:row>
                    <xdr:rowOff>66675</xdr:rowOff>
                  </from>
                  <to>
                    <xdr:col>13</xdr:col>
                    <xdr:colOff>590550</xdr:colOff>
                    <xdr:row>16</xdr:row>
                    <xdr:rowOff>381000</xdr:rowOff>
                  </to>
                </anchor>
              </controlPr>
            </control>
          </mc:Choice>
        </mc:AlternateContent>
        <mc:AlternateContent xmlns:mc="http://schemas.openxmlformats.org/markup-compatibility/2006">
          <mc:Choice Requires="x14">
            <control shapeId="37964" r:id="rId11" name="Check Box 76">
              <controlPr defaultSize="0" autoFill="0" autoLine="0" autoPict="0">
                <anchor moveWithCells="1" sizeWithCells="1">
                  <from>
                    <xdr:col>13</xdr:col>
                    <xdr:colOff>304800</xdr:colOff>
                    <xdr:row>17</xdr:row>
                    <xdr:rowOff>0</xdr:rowOff>
                  </from>
                  <to>
                    <xdr:col>13</xdr:col>
                    <xdr:colOff>590550</xdr:colOff>
                    <xdr:row>17</xdr:row>
                    <xdr:rowOff>314325</xdr:rowOff>
                  </to>
                </anchor>
              </controlPr>
            </control>
          </mc:Choice>
        </mc:AlternateContent>
        <mc:AlternateContent xmlns:mc="http://schemas.openxmlformats.org/markup-compatibility/2006">
          <mc:Choice Requires="x14">
            <control shapeId="37965" r:id="rId12" name="Check Box 77">
              <controlPr defaultSize="0" autoFill="0" autoLine="0" autoPict="0">
                <anchor moveWithCells="1" sizeWithCells="1">
                  <from>
                    <xdr:col>13</xdr:col>
                    <xdr:colOff>304800</xdr:colOff>
                    <xdr:row>12</xdr:row>
                    <xdr:rowOff>447675</xdr:rowOff>
                  </from>
                  <to>
                    <xdr:col>13</xdr:col>
                    <xdr:colOff>590550</xdr:colOff>
                    <xdr:row>13</xdr:row>
                    <xdr:rowOff>295275</xdr:rowOff>
                  </to>
                </anchor>
              </controlPr>
            </control>
          </mc:Choice>
        </mc:AlternateContent>
        <mc:AlternateContent xmlns:mc="http://schemas.openxmlformats.org/markup-compatibility/2006">
          <mc:Choice Requires="x14">
            <control shapeId="37966" r:id="rId13" name="Check Box 78">
              <controlPr defaultSize="0" autoFill="0" autoLine="0" autoPict="0">
                <anchor moveWithCells="1" sizeWithCells="1">
                  <from>
                    <xdr:col>13</xdr:col>
                    <xdr:colOff>304800</xdr:colOff>
                    <xdr:row>19</xdr:row>
                    <xdr:rowOff>9525</xdr:rowOff>
                  </from>
                  <to>
                    <xdr:col>13</xdr:col>
                    <xdr:colOff>590550</xdr:colOff>
                    <xdr:row>20</xdr:row>
                    <xdr:rowOff>0</xdr:rowOff>
                  </to>
                </anchor>
              </controlPr>
            </control>
          </mc:Choice>
        </mc:AlternateContent>
        <mc:AlternateContent xmlns:mc="http://schemas.openxmlformats.org/markup-compatibility/2006">
          <mc:Choice Requires="x14">
            <control shapeId="37967" r:id="rId14" name="Check Box 79">
              <controlPr defaultSize="0" autoFill="0" autoLine="0" autoPict="0">
                <anchor moveWithCells="1" sizeWithCells="1">
                  <from>
                    <xdr:col>13</xdr:col>
                    <xdr:colOff>304800</xdr:colOff>
                    <xdr:row>24</xdr:row>
                    <xdr:rowOff>0</xdr:rowOff>
                  </from>
                  <to>
                    <xdr:col>13</xdr:col>
                    <xdr:colOff>590550</xdr:colOff>
                    <xdr:row>24</xdr:row>
                    <xdr:rowOff>314325</xdr:rowOff>
                  </to>
                </anchor>
              </controlPr>
            </control>
          </mc:Choice>
        </mc:AlternateContent>
        <mc:AlternateContent xmlns:mc="http://schemas.openxmlformats.org/markup-compatibility/2006">
          <mc:Choice Requires="x14">
            <control shapeId="37968" r:id="rId15" name="Check Box 80">
              <controlPr defaultSize="0" autoFill="0" autoLine="0" autoPict="0">
                <anchor moveWithCells="1" sizeWithCells="1">
                  <from>
                    <xdr:col>13</xdr:col>
                    <xdr:colOff>304800</xdr:colOff>
                    <xdr:row>27</xdr:row>
                    <xdr:rowOff>0</xdr:rowOff>
                  </from>
                  <to>
                    <xdr:col>13</xdr:col>
                    <xdr:colOff>590550</xdr:colOff>
                    <xdr:row>27</xdr:row>
                    <xdr:rowOff>314325</xdr:rowOff>
                  </to>
                </anchor>
              </controlPr>
            </control>
          </mc:Choice>
        </mc:AlternateContent>
        <mc:AlternateContent xmlns:mc="http://schemas.openxmlformats.org/markup-compatibility/2006">
          <mc:Choice Requires="x14">
            <control shapeId="37969" r:id="rId16" name="Check Box 81">
              <controlPr defaultSize="0" autoFill="0" autoLine="0" autoPict="0">
                <anchor moveWithCells="1" sizeWithCells="1">
                  <from>
                    <xdr:col>13</xdr:col>
                    <xdr:colOff>304800</xdr:colOff>
                    <xdr:row>20</xdr:row>
                    <xdr:rowOff>0</xdr:rowOff>
                  </from>
                  <to>
                    <xdr:col>13</xdr:col>
                    <xdr:colOff>590550</xdr:colOff>
                    <xdr:row>20</xdr:row>
                    <xdr:rowOff>314325</xdr:rowOff>
                  </to>
                </anchor>
              </controlPr>
            </control>
          </mc:Choice>
        </mc:AlternateContent>
        <mc:AlternateContent xmlns:mc="http://schemas.openxmlformats.org/markup-compatibility/2006">
          <mc:Choice Requires="x14">
            <control shapeId="37970" r:id="rId17" name="Check Box 82">
              <controlPr defaultSize="0" autoFill="0" autoLine="0" autoPict="0">
                <anchor moveWithCells="1" sizeWithCells="1">
                  <from>
                    <xdr:col>13</xdr:col>
                    <xdr:colOff>304800</xdr:colOff>
                    <xdr:row>18</xdr:row>
                    <xdr:rowOff>0</xdr:rowOff>
                  </from>
                  <to>
                    <xdr:col>13</xdr:col>
                    <xdr:colOff>590550</xdr:colOff>
                    <xdr:row>18</xdr:row>
                    <xdr:rowOff>314325</xdr:rowOff>
                  </to>
                </anchor>
              </controlPr>
            </control>
          </mc:Choice>
        </mc:AlternateContent>
        <mc:AlternateContent xmlns:mc="http://schemas.openxmlformats.org/markup-compatibility/2006">
          <mc:Choice Requires="x14">
            <control shapeId="37971" r:id="rId18" name="Check Box 83">
              <controlPr defaultSize="0" autoFill="0" autoLine="0" autoPict="0">
                <anchor moveWithCells="1" sizeWithCells="1">
                  <from>
                    <xdr:col>13</xdr:col>
                    <xdr:colOff>304800</xdr:colOff>
                    <xdr:row>22</xdr:row>
                    <xdr:rowOff>323850</xdr:rowOff>
                  </from>
                  <to>
                    <xdr:col>13</xdr:col>
                    <xdr:colOff>590550</xdr:colOff>
                    <xdr:row>23</xdr:row>
                    <xdr:rowOff>295275</xdr:rowOff>
                  </to>
                </anchor>
              </controlPr>
            </control>
          </mc:Choice>
        </mc:AlternateContent>
        <mc:AlternateContent xmlns:mc="http://schemas.openxmlformats.org/markup-compatibility/2006">
          <mc:Choice Requires="x14">
            <control shapeId="37972" r:id="rId19" name="Check Box 84">
              <controlPr defaultSize="0" autoFill="0" autoLine="0" autoPict="0">
                <anchor moveWithCells="1" sizeWithCells="1">
                  <from>
                    <xdr:col>13</xdr:col>
                    <xdr:colOff>304800</xdr:colOff>
                    <xdr:row>22</xdr:row>
                    <xdr:rowOff>9525</xdr:rowOff>
                  </from>
                  <to>
                    <xdr:col>13</xdr:col>
                    <xdr:colOff>590550</xdr:colOff>
                    <xdr:row>22</xdr:row>
                    <xdr:rowOff>323850</xdr:rowOff>
                  </to>
                </anchor>
              </controlPr>
            </control>
          </mc:Choice>
        </mc:AlternateContent>
        <mc:AlternateContent xmlns:mc="http://schemas.openxmlformats.org/markup-compatibility/2006">
          <mc:Choice Requires="x14">
            <control shapeId="37973" r:id="rId20" name="Check Box 85">
              <controlPr defaultSize="0" autoFill="0" autoLine="0" autoPict="0">
                <anchor moveWithCells="1" sizeWithCells="1">
                  <from>
                    <xdr:col>13</xdr:col>
                    <xdr:colOff>304800</xdr:colOff>
                    <xdr:row>21</xdr:row>
                    <xdr:rowOff>0</xdr:rowOff>
                  </from>
                  <to>
                    <xdr:col>13</xdr:col>
                    <xdr:colOff>590550</xdr:colOff>
                    <xdr:row>21</xdr:row>
                    <xdr:rowOff>314325</xdr:rowOff>
                  </to>
                </anchor>
              </controlPr>
            </control>
          </mc:Choice>
        </mc:AlternateContent>
        <mc:AlternateContent xmlns:mc="http://schemas.openxmlformats.org/markup-compatibility/2006">
          <mc:Choice Requires="x14">
            <control shapeId="37974" r:id="rId21" name="Check Box 86">
              <controlPr defaultSize="0" autoFill="0" autoLine="0" autoPict="0">
                <anchor moveWithCells="1" sizeWithCells="1">
                  <from>
                    <xdr:col>13</xdr:col>
                    <xdr:colOff>304800</xdr:colOff>
                    <xdr:row>25</xdr:row>
                    <xdr:rowOff>314325</xdr:rowOff>
                  </from>
                  <to>
                    <xdr:col>13</xdr:col>
                    <xdr:colOff>590550</xdr:colOff>
                    <xdr:row>26</xdr:row>
                    <xdr:rowOff>304800</xdr:rowOff>
                  </to>
                </anchor>
              </controlPr>
            </control>
          </mc:Choice>
        </mc:AlternateContent>
        <mc:AlternateContent xmlns:mc="http://schemas.openxmlformats.org/markup-compatibility/2006">
          <mc:Choice Requires="x14">
            <control shapeId="37975" r:id="rId22" name="Check Box 87">
              <controlPr defaultSize="0" autoFill="0" autoLine="0" autoPict="0">
                <anchor moveWithCells="1" sizeWithCells="1">
                  <from>
                    <xdr:col>13</xdr:col>
                    <xdr:colOff>304800</xdr:colOff>
                    <xdr:row>24</xdr:row>
                    <xdr:rowOff>304800</xdr:rowOff>
                  </from>
                  <to>
                    <xdr:col>13</xdr:col>
                    <xdr:colOff>590550</xdr:colOff>
                    <xdr:row>25</xdr:row>
                    <xdr:rowOff>295275</xdr:rowOff>
                  </to>
                </anchor>
              </controlPr>
            </control>
          </mc:Choice>
        </mc:AlternateContent>
        <mc:AlternateContent xmlns:mc="http://schemas.openxmlformats.org/markup-compatibility/2006">
          <mc:Choice Requires="x14">
            <control shapeId="37976" r:id="rId23" name="Check Box 88">
              <controlPr defaultSize="0" autoFill="0" autoLine="0" autoPict="0">
                <anchor moveWithCells="1" sizeWithCells="1">
                  <from>
                    <xdr:col>13</xdr:col>
                    <xdr:colOff>304800</xdr:colOff>
                    <xdr:row>29</xdr:row>
                    <xdr:rowOff>0</xdr:rowOff>
                  </from>
                  <to>
                    <xdr:col>13</xdr:col>
                    <xdr:colOff>590550</xdr:colOff>
                    <xdr:row>29</xdr:row>
                    <xdr:rowOff>314325</xdr:rowOff>
                  </to>
                </anchor>
              </controlPr>
            </control>
          </mc:Choice>
        </mc:AlternateContent>
        <mc:AlternateContent xmlns:mc="http://schemas.openxmlformats.org/markup-compatibility/2006">
          <mc:Choice Requires="x14">
            <control shapeId="37977" r:id="rId24" name="Check Box 89">
              <controlPr defaultSize="0" autoFill="0" autoLine="0" autoPict="0">
                <anchor moveWithCells="1" sizeWithCells="1">
                  <from>
                    <xdr:col>13</xdr:col>
                    <xdr:colOff>304800</xdr:colOff>
                    <xdr:row>28</xdr:row>
                    <xdr:rowOff>9525</xdr:rowOff>
                  </from>
                  <to>
                    <xdr:col>13</xdr:col>
                    <xdr:colOff>590550</xdr:colOff>
                    <xdr:row>28</xdr:row>
                    <xdr:rowOff>323850</xdr:rowOff>
                  </to>
                </anchor>
              </controlPr>
            </control>
          </mc:Choice>
        </mc:AlternateContent>
        <mc:AlternateContent xmlns:mc="http://schemas.openxmlformats.org/markup-compatibility/2006">
          <mc:Choice Requires="x14">
            <control shapeId="37940" r:id="rId25" name="Check Box 52">
              <controlPr defaultSize="0" autoFill="0" autoLine="0" autoPict="0">
                <anchor moveWithCells="1" sizeWithCells="1">
                  <from>
                    <xdr:col>7</xdr:col>
                    <xdr:colOff>333375</xdr:colOff>
                    <xdr:row>14</xdr:row>
                    <xdr:rowOff>104775</xdr:rowOff>
                  </from>
                  <to>
                    <xdr:col>7</xdr:col>
                    <xdr:colOff>609600</xdr:colOff>
                    <xdr:row>14</xdr:row>
                    <xdr:rowOff>314325</xdr:rowOff>
                  </to>
                </anchor>
              </controlPr>
            </control>
          </mc:Choice>
        </mc:AlternateContent>
        <mc:AlternateContent xmlns:mc="http://schemas.openxmlformats.org/markup-compatibility/2006">
          <mc:Choice Requires="x14">
            <control shapeId="37941" r:id="rId26" name="Check Box 53">
              <controlPr defaultSize="0" autoFill="0" autoLine="0" autoPict="0">
                <anchor moveWithCells="1" sizeWithCells="1">
                  <from>
                    <xdr:col>9</xdr:col>
                    <xdr:colOff>333375</xdr:colOff>
                    <xdr:row>14</xdr:row>
                    <xdr:rowOff>95250</xdr:rowOff>
                  </from>
                  <to>
                    <xdr:col>9</xdr:col>
                    <xdr:colOff>609600</xdr:colOff>
                    <xdr:row>14</xdr:row>
                    <xdr:rowOff>304800</xdr:rowOff>
                  </to>
                </anchor>
              </controlPr>
            </control>
          </mc:Choice>
        </mc:AlternateContent>
        <mc:AlternateContent xmlns:mc="http://schemas.openxmlformats.org/markup-compatibility/2006">
          <mc:Choice Requires="x14">
            <control shapeId="37942" r:id="rId27" name="Check Box 54">
              <controlPr defaultSize="0" autoFill="0" autoLine="0" autoPict="0">
                <anchor moveWithCells="1" sizeWithCells="1">
                  <from>
                    <xdr:col>11</xdr:col>
                    <xdr:colOff>314325</xdr:colOff>
                    <xdr:row>14</xdr:row>
                    <xdr:rowOff>85725</xdr:rowOff>
                  </from>
                  <to>
                    <xdr:col>11</xdr:col>
                    <xdr:colOff>590550</xdr:colOff>
                    <xdr:row>14</xdr:row>
                    <xdr:rowOff>295275</xdr:rowOff>
                  </to>
                </anchor>
              </controlPr>
            </control>
          </mc:Choice>
        </mc:AlternateContent>
        <mc:AlternateContent xmlns:mc="http://schemas.openxmlformats.org/markup-compatibility/2006">
          <mc:Choice Requires="x14">
            <control shapeId="37937" r:id="rId28" name="Check Box 49">
              <controlPr defaultSize="0" autoFill="0" autoLine="0" autoPict="0">
                <anchor moveWithCells="1" sizeWithCells="1">
                  <from>
                    <xdr:col>7</xdr:col>
                    <xdr:colOff>333375</xdr:colOff>
                    <xdr:row>13</xdr:row>
                    <xdr:rowOff>76200</xdr:rowOff>
                  </from>
                  <to>
                    <xdr:col>7</xdr:col>
                    <xdr:colOff>609600</xdr:colOff>
                    <xdr:row>13</xdr:row>
                    <xdr:rowOff>285750</xdr:rowOff>
                  </to>
                </anchor>
              </controlPr>
            </control>
          </mc:Choice>
        </mc:AlternateContent>
        <mc:AlternateContent xmlns:mc="http://schemas.openxmlformats.org/markup-compatibility/2006">
          <mc:Choice Requires="x14">
            <control shapeId="37938" r:id="rId29" name="Check Box 50">
              <controlPr defaultSize="0" autoFill="0" autoLine="0" autoPict="0">
                <anchor moveWithCells="1" sizeWithCells="1">
                  <from>
                    <xdr:col>9</xdr:col>
                    <xdr:colOff>333375</xdr:colOff>
                    <xdr:row>13</xdr:row>
                    <xdr:rowOff>66675</xdr:rowOff>
                  </from>
                  <to>
                    <xdr:col>9</xdr:col>
                    <xdr:colOff>609600</xdr:colOff>
                    <xdr:row>13</xdr:row>
                    <xdr:rowOff>276225</xdr:rowOff>
                  </to>
                </anchor>
              </controlPr>
            </control>
          </mc:Choice>
        </mc:AlternateContent>
        <mc:AlternateContent xmlns:mc="http://schemas.openxmlformats.org/markup-compatibility/2006">
          <mc:Choice Requires="x14">
            <control shapeId="37939" r:id="rId30" name="Check Box 51">
              <controlPr defaultSize="0" autoFill="0" autoLine="0" autoPict="0">
                <anchor moveWithCells="1" sizeWithCells="1">
                  <from>
                    <xdr:col>11</xdr:col>
                    <xdr:colOff>314325</xdr:colOff>
                    <xdr:row>13</xdr:row>
                    <xdr:rowOff>57150</xdr:rowOff>
                  </from>
                  <to>
                    <xdr:col>11</xdr:col>
                    <xdr:colOff>590550</xdr:colOff>
                    <xdr:row>13</xdr:row>
                    <xdr:rowOff>266700</xdr:rowOff>
                  </to>
                </anchor>
              </controlPr>
            </control>
          </mc:Choice>
        </mc:AlternateContent>
        <mc:AlternateContent xmlns:mc="http://schemas.openxmlformats.org/markup-compatibility/2006">
          <mc:Choice Requires="x14">
            <control shapeId="37931" r:id="rId31" name="Check Box 43">
              <controlPr defaultSize="0" autoFill="0" autoLine="0" autoPict="0">
                <anchor moveWithCells="1" sizeWithCells="1">
                  <from>
                    <xdr:col>7</xdr:col>
                    <xdr:colOff>333375</xdr:colOff>
                    <xdr:row>29</xdr:row>
                    <xdr:rowOff>66675</xdr:rowOff>
                  </from>
                  <to>
                    <xdr:col>7</xdr:col>
                    <xdr:colOff>609600</xdr:colOff>
                    <xdr:row>29</xdr:row>
                    <xdr:rowOff>276225</xdr:rowOff>
                  </to>
                </anchor>
              </controlPr>
            </control>
          </mc:Choice>
        </mc:AlternateContent>
        <mc:AlternateContent xmlns:mc="http://schemas.openxmlformats.org/markup-compatibility/2006">
          <mc:Choice Requires="x14">
            <control shapeId="37932" r:id="rId32" name="Check Box 44">
              <controlPr defaultSize="0" autoFill="0" autoLine="0" autoPict="0">
                <anchor moveWithCells="1" sizeWithCells="1">
                  <from>
                    <xdr:col>9</xdr:col>
                    <xdr:colOff>333375</xdr:colOff>
                    <xdr:row>29</xdr:row>
                    <xdr:rowOff>57150</xdr:rowOff>
                  </from>
                  <to>
                    <xdr:col>9</xdr:col>
                    <xdr:colOff>609600</xdr:colOff>
                    <xdr:row>29</xdr:row>
                    <xdr:rowOff>266700</xdr:rowOff>
                  </to>
                </anchor>
              </controlPr>
            </control>
          </mc:Choice>
        </mc:AlternateContent>
        <mc:AlternateContent xmlns:mc="http://schemas.openxmlformats.org/markup-compatibility/2006">
          <mc:Choice Requires="x14">
            <control shapeId="37933" r:id="rId33" name="Check Box 45">
              <controlPr defaultSize="0" autoFill="0" autoLine="0" autoPict="0">
                <anchor moveWithCells="1" sizeWithCells="1">
                  <from>
                    <xdr:col>11</xdr:col>
                    <xdr:colOff>314325</xdr:colOff>
                    <xdr:row>29</xdr:row>
                    <xdr:rowOff>47625</xdr:rowOff>
                  </from>
                  <to>
                    <xdr:col>11</xdr:col>
                    <xdr:colOff>590550</xdr:colOff>
                    <xdr:row>29</xdr:row>
                    <xdr:rowOff>257175</xdr:rowOff>
                  </to>
                </anchor>
              </controlPr>
            </control>
          </mc:Choice>
        </mc:AlternateContent>
        <mc:AlternateContent xmlns:mc="http://schemas.openxmlformats.org/markup-compatibility/2006">
          <mc:Choice Requires="x14">
            <control shapeId="37928" r:id="rId34" name="Check Box 40">
              <controlPr defaultSize="0" autoFill="0" autoLine="0" autoPict="0">
                <anchor moveWithCells="1" sizeWithCells="1">
                  <from>
                    <xdr:col>7</xdr:col>
                    <xdr:colOff>333375</xdr:colOff>
                    <xdr:row>28</xdr:row>
                    <xdr:rowOff>95250</xdr:rowOff>
                  </from>
                  <to>
                    <xdr:col>7</xdr:col>
                    <xdr:colOff>609600</xdr:colOff>
                    <xdr:row>28</xdr:row>
                    <xdr:rowOff>304800</xdr:rowOff>
                  </to>
                </anchor>
              </controlPr>
            </control>
          </mc:Choice>
        </mc:AlternateContent>
        <mc:AlternateContent xmlns:mc="http://schemas.openxmlformats.org/markup-compatibility/2006">
          <mc:Choice Requires="x14">
            <control shapeId="37929" r:id="rId35" name="Check Box 41">
              <controlPr defaultSize="0" autoFill="0" autoLine="0" autoPict="0">
                <anchor moveWithCells="1" sizeWithCells="1">
                  <from>
                    <xdr:col>9</xdr:col>
                    <xdr:colOff>333375</xdr:colOff>
                    <xdr:row>28</xdr:row>
                    <xdr:rowOff>85725</xdr:rowOff>
                  </from>
                  <to>
                    <xdr:col>9</xdr:col>
                    <xdr:colOff>609600</xdr:colOff>
                    <xdr:row>28</xdr:row>
                    <xdr:rowOff>295275</xdr:rowOff>
                  </to>
                </anchor>
              </controlPr>
            </control>
          </mc:Choice>
        </mc:AlternateContent>
        <mc:AlternateContent xmlns:mc="http://schemas.openxmlformats.org/markup-compatibility/2006">
          <mc:Choice Requires="x14">
            <control shapeId="37930" r:id="rId36" name="Check Box 42">
              <controlPr defaultSize="0" autoFill="0" autoLine="0" autoPict="0">
                <anchor moveWithCells="1" sizeWithCells="1">
                  <from>
                    <xdr:col>11</xdr:col>
                    <xdr:colOff>314325</xdr:colOff>
                    <xdr:row>28</xdr:row>
                    <xdr:rowOff>76200</xdr:rowOff>
                  </from>
                  <to>
                    <xdr:col>11</xdr:col>
                    <xdr:colOff>590550</xdr:colOff>
                    <xdr:row>28</xdr:row>
                    <xdr:rowOff>285750</xdr:rowOff>
                  </to>
                </anchor>
              </controlPr>
            </control>
          </mc:Choice>
        </mc:AlternateContent>
        <mc:AlternateContent xmlns:mc="http://schemas.openxmlformats.org/markup-compatibility/2006">
          <mc:Choice Requires="x14">
            <control shapeId="37925" r:id="rId37" name="Check Box 37">
              <controlPr defaultSize="0" autoFill="0" autoLine="0" autoPict="0">
                <anchor moveWithCells="1" sizeWithCells="1">
                  <from>
                    <xdr:col>7</xdr:col>
                    <xdr:colOff>333375</xdr:colOff>
                    <xdr:row>27</xdr:row>
                    <xdr:rowOff>95250</xdr:rowOff>
                  </from>
                  <to>
                    <xdr:col>7</xdr:col>
                    <xdr:colOff>609600</xdr:colOff>
                    <xdr:row>27</xdr:row>
                    <xdr:rowOff>304800</xdr:rowOff>
                  </to>
                </anchor>
              </controlPr>
            </control>
          </mc:Choice>
        </mc:AlternateContent>
        <mc:AlternateContent xmlns:mc="http://schemas.openxmlformats.org/markup-compatibility/2006">
          <mc:Choice Requires="x14">
            <control shapeId="37926" r:id="rId38" name="Check Box 38">
              <controlPr defaultSize="0" autoFill="0" autoLine="0" autoPict="0">
                <anchor moveWithCells="1" sizeWithCells="1">
                  <from>
                    <xdr:col>9</xdr:col>
                    <xdr:colOff>333375</xdr:colOff>
                    <xdr:row>27</xdr:row>
                    <xdr:rowOff>85725</xdr:rowOff>
                  </from>
                  <to>
                    <xdr:col>9</xdr:col>
                    <xdr:colOff>609600</xdr:colOff>
                    <xdr:row>27</xdr:row>
                    <xdr:rowOff>295275</xdr:rowOff>
                  </to>
                </anchor>
              </controlPr>
            </control>
          </mc:Choice>
        </mc:AlternateContent>
        <mc:AlternateContent xmlns:mc="http://schemas.openxmlformats.org/markup-compatibility/2006">
          <mc:Choice Requires="x14">
            <control shapeId="37927" r:id="rId39" name="Check Box 39">
              <controlPr defaultSize="0" autoFill="0" autoLine="0" autoPict="0">
                <anchor moveWithCells="1" sizeWithCells="1">
                  <from>
                    <xdr:col>11</xdr:col>
                    <xdr:colOff>314325</xdr:colOff>
                    <xdr:row>27</xdr:row>
                    <xdr:rowOff>76200</xdr:rowOff>
                  </from>
                  <to>
                    <xdr:col>11</xdr:col>
                    <xdr:colOff>590550</xdr:colOff>
                    <xdr:row>27</xdr:row>
                    <xdr:rowOff>285750</xdr:rowOff>
                  </to>
                </anchor>
              </controlPr>
            </control>
          </mc:Choice>
        </mc:AlternateContent>
        <mc:AlternateContent xmlns:mc="http://schemas.openxmlformats.org/markup-compatibility/2006">
          <mc:Choice Requires="x14">
            <control shapeId="37922" r:id="rId40" name="Check Box 34">
              <controlPr defaultSize="0" autoFill="0" autoLine="0" autoPict="0">
                <anchor moveWithCells="1" sizeWithCells="1">
                  <from>
                    <xdr:col>7</xdr:col>
                    <xdr:colOff>333375</xdr:colOff>
                    <xdr:row>26</xdr:row>
                    <xdr:rowOff>104775</xdr:rowOff>
                  </from>
                  <to>
                    <xdr:col>7</xdr:col>
                    <xdr:colOff>609600</xdr:colOff>
                    <xdr:row>26</xdr:row>
                    <xdr:rowOff>314325</xdr:rowOff>
                  </to>
                </anchor>
              </controlPr>
            </control>
          </mc:Choice>
        </mc:AlternateContent>
        <mc:AlternateContent xmlns:mc="http://schemas.openxmlformats.org/markup-compatibility/2006">
          <mc:Choice Requires="x14">
            <control shapeId="37923" r:id="rId41" name="Check Box 35">
              <controlPr defaultSize="0" autoFill="0" autoLine="0" autoPict="0">
                <anchor moveWithCells="1" sizeWithCells="1">
                  <from>
                    <xdr:col>9</xdr:col>
                    <xdr:colOff>333375</xdr:colOff>
                    <xdr:row>26</xdr:row>
                    <xdr:rowOff>95250</xdr:rowOff>
                  </from>
                  <to>
                    <xdr:col>9</xdr:col>
                    <xdr:colOff>609600</xdr:colOff>
                    <xdr:row>26</xdr:row>
                    <xdr:rowOff>304800</xdr:rowOff>
                  </to>
                </anchor>
              </controlPr>
            </control>
          </mc:Choice>
        </mc:AlternateContent>
        <mc:AlternateContent xmlns:mc="http://schemas.openxmlformats.org/markup-compatibility/2006">
          <mc:Choice Requires="x14">
            <control shapeId="37924" r:id="rId42" name="Check Box 36">
              <controlPr defaultSize="0" autoFill="0" autoLine="0" autoPict="0">
                <anchor moveWithCells="1" sizeWithCells="1">
                  <from>
                    <xdr:col>11</xdr:col>
                    <xdr:colOff>314325</xdr:colOff>
                    <xdr:row>26</xdr:row>
                    <xdr:rowOff>85725</xdr:rowOff>
                  </from>
                  <to>
                    <xdr:col>11</xdr:col>
                    <xdr:colOff>590550</xdr:colOff>
                    <xdr:row>26</xdr:row>
                    <xdr:rowOff>295275</xdr:rowOff>
                  </to>
                </anchor>
              </controlPr>
            </control>
          </mc:Choice>
        </mc:AlternateContent>
        <mc:AlternateContent xmlns:mc="http://schemas.openxmlformats.org/markup-compatibility/2006">
          <mc:Choice Requires="x14">
            <control shapeId="37919" r:id="rId43" name="Check Box 31">
              <controlPr defaultSize="0" autoFill="0" autoLine="0" autoPict="0">
                <anchor moveWithCells="1" sizeWithCells="1">
                  <from>
                    <xdr:col>7</xdr:col>
                    <xdr:colOff>333375</xdr:colOff>
                    <xdr:row>25</xdr:row>
                    <xdr:rowOff>76200</xdr:rowOff>
                  </from>
                  <to>
                    <xdr:col>7</xdr:col>
                    <xdr:colOff>609600</xdr:colOff>
                    <xdr:row>25</xdr:row>
                    <xdr:rowOff>285750</xdr:rowOff>
                  </to>
                </anchor>
              </controlPr>
            </control>
          </mc:Choice>
        </mc:AlternateContent>
        <mc:AlternateContent xmlns:mc="http://schemas.openxmlformats.org/markup-compatibility/2006">
          <mc:Choice Requires="x14">
            <control shapeId="37920" r:id="rId44" name="Check Box 32">
              <controlPr defaultSize="0" autoFill="0" autoLine="0" autoPict="0">
                <anchor moveWithCells="1" sizeWithCells="1">
                  <from>
                    <xdr:col>9</xdr:col>
                    <xdr:colOff>333375</xdr:colOff>
                    <xdr:row>25</xdr:row>
                    <xdr:rowOff>66675</xdr:rowOff>
                  </from>
                  <to>
                    <xdr:col>9</xdr:col>
                    <xdr:colOff>609600</xdr:colOff>
                    <xdr:row>25</xdr:row>
                    <xdr:rowOff>276225</xdr:rowOff>
                  </to>
                </anchor>
              </controlPr>
            </control>
          </mc:Choice>
        </mc:AlternateContent>
        <mc:AlternateContent xmlns:mc="http://schemas.openxmlformats.org/markup-compatibility/2006">
          <mc:Choice Requires="x14">
            <control shapeId="37921" r:id="rId45" name="Check Box 33">
              <controlPr defaultSize="0" autoFill="0" autoLine="0" autoPict="0">
                <anchor moveWithCells="1" sizeWithCells="1">
                  <from>
                    <xdr:col>11</xdr:col>
                    <xdr:colOff>314325</xdr:colOff>
                    <xdr:row>25</xdr:row>
                    <xdr:rowOff>57150</xdr:rowOff>
                  </from>
                  <to>
                    <xdr:col>11</xdr:col>
                    <xdr:colOff>590550</xdr:colOff>
                    <xdr:row>25</xdr:row>
                    <xdr:rowOff>266700</xdr:rowOff>
                  </to>
                </anchor>
              </controlPr>
            </control>
          </mc:Choice>
        </mc:AlternateContent>
        <mc:AlternateContent xmlns:mc="http://schemas.openxmlformats.org/markup-compatibility/2006">
          <mc:Choice Requires="x14">
            <control shapeId="37916" r:id="rId46" name="Check Box 28">
              <controlPr defaultSize="0" autoFill="0" autoLine="0" autoPict="0">
                <anchor moveWithCells="1" sizeWithCells="1">
                  <from>
                    <xdr:col>7</xdr:col>
                    <xdr:colOff>333375</xdr:colOff>
                    <xdr:row>24</xdr:row>
                    <xdr:rowOff>85725</xdr:rowOff>
                  </from>
                  <to>
                    <xdr:col>7</xdr:col>
                    <xdr:colOff>609600</xdr:colOff>
                    <xdr:row>24</xdr:row>
                    <xdr:rowOff>295275</xdr:rowOff>
                  </to>
                </anchor>
              </controlPr>
            </control>
          </mc:Choice>
        </mc:AlternateContent>
        <mc:AlternateContent xmlns:mc="http://schemas.openxmlformats.org/markup-compatibility/2006">
          <mc:Choice Requires="x14">
            <control shapeId="37917" r:id="rId47" name="Check Box 29">
              <controlPr defaultSize="0" autoFill="0" autoLine="0" autoPict="0">
                <anchor moveWithCells="1" sizeWithCells="1">
                  <from>
                    <xdr:col>9</xdr:col>
                    <xdr:colOff>333375</xdr:colOff>
                    <xdr:row>24</xdr:row>
                    <xdr:rowOff>76200</xdr:rowOff>
                  </from>
                  <to>
                    <xdr:col>9</xdr:col>
                    <xdr:colOff>609600</xdr:colOff>
                    <xdr:row>24</xdr:row>
                    <xdr:rowOff>285750</xdr:rowOff>
                  </to>
                </anchor>
              </controlPr>
            </control>
          </mc:Choice>
        </mc:AlternateContent>
        <mc:AlternateContent xmlns:mc="http://schemas.openxmlformats.org/markup-compatibility/2006">
          <mc:Choice Requires="x14">
            <control shapeId="37918" r:id="rId48" name="Check Box 30">
              <controlPr defaultSize="0" autoFill="0" autoLine="0" autoPict="0">
                <anchor moveWithCells="1" sizeWithCells="1">
                  <from>
                    <xdr:col>11</xdr:col>
                    <xdr:colOff>314325</xdr:colOff>
                    <xdr:row>24</xdr:row>
                    <xdr:rowOff>66675</xdr:rowOff>
                  </from>
                  <to>
                    <xdr:col>11</xdr:col>
                    <xdr:colOff>590550</xdr:colOff>
                    <xdr:row>24</xdr:row>
                    <xdr:rowOff>276225</xdr:rowOff>
                  </to>
                </anchor>
              </controlPr>
            </control>
          </mc:Choice>
        </mc:AlternateContent>
        <mc:AlternateContent xmlns:mc="http://schemas.openxmlformats.org/markup-compatibility/2006">
          <mc:Choice Requires="x14">
            <control shapeId="37913" r:id="rId49" name="Check Box 25">
              <controlPr defaultSize="0" autoFill="0" autoLine="0" autoPict="0">
                <anchor moveWithCells="1" sizeWithCells="1">
                  <from>
                    <xdr:col>7</xdr:col>
                    <xdr:colOff>333375</xdr:colOff>
                    <xdr:row>23</xdr:row>
                    <xdr:rowOff>85725</xdr:rowOff>
                  </from>
                  <to>
                    <xdr:col>7</xdr:col>
                    <xdr:colOff>609600</xdr:colOff>
                    <xdr:row>23</xdr:row>
                    <xdr:rowOff>295275</xdr:rowOff>
                  </to>
                </anchor>
              </controlPr>
            </control>
          </mc:Choice>
        </mc:AlternateContent>
        <mc:AlternateContent xmlns:mc="http://schemas.openxmlformats.org/markup-compatibility/2006">
          <mc:Choice Requires="x14">
            <control shapeId="37914" r:id="rId50" name="Check Box 26">
              <controlPr defaultSize="0" autoFill="0" autoLine="0" autoPict="0">
                <anchor moveWithCells="1" sizeWithCells="1">
                  <from>
                    <xdr:col>9</xdr:col>
                    <xdr:colOff>333375</xdr:colOff>
                    <xdr:row>23</xdr:row>
                    <xdr:rowOff>76200</xdr:rowOff>
                  </from>
                  <to>
                    <xdr:col>9</xdr:col>
                    <xdr:colOff>609600</xdr:colOff>
                    <xdr:row>23</xdr:row>
                    <xdr:rowOff>285750</xdr:rowOff>
                  </to>
                </anchor>
              </controlPr>
            </control>
          </mc:Choice>
        </mc:AlternateContent>
        <mc:AlternateContent xmlns:mc="http://schemas.openxmlformats.org/markup-compatibility/2006">
          <mc:Choice Requires="x14">
            <control shapeId="37915" r:id="rId51" name="Check Box 27">
              <controlPr defaultSize="0" autoFill="0" autoLine="0" autoPict="0">
                <anchor moveWithCells="1" sizeWithCells="1">
                  <from>
                    <xdr:col>11</xdr:col>
                    <xdr:colOff>314325</xdr:colOff>
                    <xdr:row>23</xdr:row>
                    <xdr:rowOff>66675</xdr:rowOff>
                  </from>
                  <to>
                    <xdr:col>11</xdr:col>
                    <xdr:colOff>590550</xdr:colOff>
                    <xdr:row>23</xdr:row>
                    <xdr:rowOff>276225</xdr:rowOff>
                  </to>
                </anchor>
              </controlPr>
            </control>
          </mc:Choice>
        </mc:AlternateContent>
        <mc:AlternateContent xmlns:mc="http://schemas.openxmlformats.org/markup-compatibility/2006">
          <mc:Choice Requires="x14">
            <control shapeId="37910" r:id="rId52" name="Check Box 22">
              <controlPr defaultSize="0" autoFill="0" autoLine="0" autoPict="0">
                <anchor moveWithCells="1" sizeWithCells="1">
                  <from>
                    <xdr:col>7</xdr:col>
                    <xdr:colOff>333375</xdr:colOff>
                    <xdr:row>22</xdr:row>
                    <xdr:rowOff>95250</xdr:rowOff>
                  </from>
                  <to>
                    <xdr:col>7</xdr:col>
                    <xdr:colOff>609600</xdr:colOff>
                    <xdr:row>22</xdr:row>
                    <xdr:rowOff>304800</xdr:rowOff>
                  </to>
                </anchor>
              </controlPr>
            </control>
          </mc:Choice>
        </mc:AlternateContent>
        <mc:AlternateContent xmlns:mc="http://schemas.openxmlformats.org/markup-compatibility/2006">
          <mc:Choice Requires="x14">
            <control shapeId="37911" r:id="rId53" name="Check Box 23">
              <controlPr defaultSize="0" autoFill="0" autoLine="0" autoPict="0">
                <anchor moveWithCells="1" sizeWithCells="1">
                  <from>
                    <xdr:col>9</xdr:col>
                    <xdr:colOff>333375</xdr:colOff>
                    <xdr:row>22</xdr:row>
                    <xdr:rowOff>85725</xdr:rowOff>
                  </from>
                  <to>
                    <xdr:col>9</xdr:col>
                    <xdr:colOff>609600</xdr:colOff>
                    <xdr:row>22</xdr:row>
                    <xdr:rowOff>295275</xdr:rowOff>
                  </to>
                </anchor>
              </controlPr>
            </control>
          </mc:Choice>
        </mc:AlternateContent>
        <mc:AlternateContent xmlns:mc="http://schemas.openxmlformats.org/markup-compatibility/2006">
          <mc:Choice Requires="x14">
            <control shapeId="37912" r:id="rId54" name="Check Box 24">
              <controlPr defaultSize="0" autoFill="0" autoLine="0" autoPict="0">
                <anchor moveWithCells="1" sizeWithCells="1">
                  <from>
                    <xdr:col>11</xdr:col>
                    <xdr:colOff>314325</xdr:colOff>
                    <xdr:row>22</xdr:row>
                    <xdr:rowOff>76200</xdr:rowOff>
                  </from>
                  <to>
                    <xdr:col>11</xdr:col>
                    <xdr:colOff>590550</xdr:colOff>
                    <xdr:row>22</xdr:row>
                    <xdr:rowOff>285750</xdr:rowOff>
                  </to>
                </anchor>
              </controlPr>
            </control>
          </mc:Choice>
        </mc:AlternateContent>
        <mc:AlternateContent xmlns:mc="http://schemas.openxmlformats.org/markup-compatibility/2006">
          <mc:Choice Requires="x14">
            <control shapeId="37907" r:id="rId55" name="Check Box 19">
              <controlPr defaultSize="0" autoFill="0" autoLine="0" autoPict="0">
                <anchor moveWithCells="1" sizeWithCells="1">
                  <from>
                    <xdr:col>7</xdr:col>
                    <xdr:colOff>333375</xdr:colOff>
                    <xdr:row>21</xdr:row>
                    <xdr:rowOff>76200</xdr:rowOff>
                  </from>
                  <to>
                    <xdr:col>7</xdr:col>
                    <xdr:colOff>609600</xdr:colOff>
                    <xdr:row>21</xdr:row>
                    <xdr:rowOff>285750</xdr:rowOff>
                  </to>
                </anchor>
              </controlPr>
            </control>
          </mc:Choice>
        </mc:AlternateContent>
        <mc:AlternateContent xmlns:mc="http://schemas.openxmlformats.org/markup-compatibility/2006">
          <mc:Choice Requires="x14">
            <control shapeId="37908" r:id="rId56" name="Check Box 20">
              <controlPr defaultSize="0" autoFill="0" autoLine="0" autoPict="0">
                <anchor moveWithCells="1" sizeWithCells="1">
                  <from>
                    <xdr:col>9</xdr:col>
                    <xdr:colOff>333375</xdr:colOff>
                    <xdr:row>21</xdr:row>
                    <xdr:rowOff>66675</xdr:rowOff>
                  </from>
                  <to>
                    <xdr:col>9</xdr:col>
                    <xdr:colOff>609600</xdr:colOff>
                    <xdr:row>21</xdr:row>
                    <xdr:rowOff>276225</xdr:rowOff>
                  </to>
                </anchor>
              </controlPr>
            </control>
          </mc:Choice>
        </mc:AlternateContent>
        <mc:AlternateContent xmlns:mc="http://schemas.openxmlformats.org/markup-compatibility/2006">
          <mc:Choice Requires="x14">
            <control shapeId="37909" r:id="rId57" name="Check Box 21">
              <controlPr defaultSize="0" autoFill="0" autoLine="0" autoPict="0">
                <anchor moveWithCells="1" sizeWithCells="1">
                  <from>
                    <xdr:col>11</xdr:col>
                    <xdr:colOff>314325</xdr:colOff>
                    <xdr:row>21</xdr:row>
                    <xdr:rowOff>57150</xdr:rowOff>
                  </from>
                  <to>
                    <xdr:col>11</xdr:col>
                    <xdr:colOff>590550</xdr:colOff>
                    <xdr:row>21</xdr:row>
                    <xdr:rowOff>266700</xdr:rowOff>
                  </to>
                </anchor>
              </controlPr>
            </control>
          </mc:Choice>
        </mc:AlternateContent>
        <mc:AlternateContent xmlns:mc="http://schemas.openxmlformats.org/markup-compatibility/2006">
          <mc:Choice Requires="x14">
            <control shapeId="37904" r:id="rId58" name="Check Box 16">
              <controlPr defaultSize="0" autoFill="0" autoLine="0" autoPict="0">
                <anchor moveWithCells="1" sizeWithCells="1">
                  <from>
                    <xdr:col>7</xdr:col>
                    <xdr:colOff>333375</xdr:colOff>
                    <xdr:row>20</xdr:row>
                    <xdr:rowOff>85725</xdr:rowOff>
                  </from>
                  <to>
                    <xdr:col>7</xdr:col>
                    <xdr:colOff>609600</xdr:colOff>
                    <xdr:row>20</xdr:row>
                    <xdr:rowOff>295275</xdr:rowOff>
                  </to>
                </anchor>
              </controlPr>
            </control>
          </mc:Choice>
        </mc:AlternateContent>
        <mc:AlternateContent xmlns:mc="http://schemas.openxmlformats.org/markup-compatibility/2006">
          <mc:Choice Requires="x14">
            <control shapeId="37905" r:id="rId59" name="Check Box 17">
              <controlPr defaultSize="0" autoFill="0" autoLine="0" autoPict="0">
                <anchor moveWithCells="1" sizeWithCells="1">
                  <from>
                    <xdr:col>9</xdr:col>
                    <xdr:colOff>333375</xdr:colOff>
                    <xdr:row>20</xdr:row>
                    <xdr:rowOff>76200</xdr:rowOff>
                  </from>
                  <to>
                    <xdr:col>9</xdr:col>
                    <xdr:colOff>609600</xdr:colOff>
                    <xdr:row>20</xdr:row>
                    <xdr:rowOff>285750</xdr:rowOff>
                  </to>
                </anchor>
              </controlPr>
            </control>
          </mc:Choice>
        </mc:AlternateContent>
        <mc:AlternateContent xmlns:mc="http://schemas.openxmlformats.org/markup-compatibility/2006">
          <mc:Choice Requires="x14">
            <control shapeId="37906" r:id="rId60" name="Check Box 18">
              <controlPr defaultSize="0" autoFill="0" autoLine="0" autoPict="0">
                <anchor moveWithCells="1" sizeWithCells="1">
                  <from>
                    <xdr:col>11</xdr:col>
                    <xdr:colOff>314325</xdr:colOff>
                    <xdr:row>20</xdr:row>
                    <xdr:rowOff>66675</xdr:rowOff>
                  </from>
                  <to>
                    <xdr:col>11</xdr:col>
                    <xdr:colOff>590550</xdr:colOff>
                    <xdr:row>20</xdr:row>
                    <xdr:rowOff>276225</xdr:rowOff>
                  </to>
                </anchor>
              </controlPr>
            </control>
          </mc:Choice>
        </mc:AlternateContent>
        <mc:AlternateContent xmlns:mc="http://schemas.openxmlformats.org/markup-compatibility/2006">
          <mc:Choice Requires="x14">
            <control shapeId="37901" r:id="rId61" name="Check Box 13">
              <controlPr defaultSize="0" autoFill="0" autoLine="0" autoPict="0">
                <anchor moveWithCells="1" sizeWithCells="1">
                  <from>
                    <xdr:col>7</xdr:col>
                    <xdr:colOff>333375</xdr:colOff>
                    <xdr:row>19</xdr:row>
                    <xdr:rowOff>57150</xdr:rowOff>
                  </from>
                  <to>
                    <xdr:col>7</xdr:col>
                    <xdr:colOff>609600</xdr:colOff>
                    <xdr:row>19</xdr:row>
                    <xdr:rowOff>266700</xdr:rowOff>
                  </to>
                </anchor>
              </controlPr>
            </control>
          </mc:Choice>
        </mc:AlternateContent>
        <mc:AlternateContent xmlns:mc="http://schemas.openxmlformats.org/markup-compatibility/2006">
          <mc:Choice Requires="x14">
            <control shapeId="37902" r:id="rId62" name="Check Box 14">
              <controlPr defaultSize="0" autoFill="0" autoLine="0" autoPict="0">
                <anchor moveWithCells="1" sizeWithCells="1">
                  <from>
                    <xdr:col>9</xdr:col>
                    <xdr:colOff>333375</xdr:colOff>
                    <xdr:row>19</xdr:row>
                    <xdr:rowOff>47625</xdr:rowOff>
                  </from>
                  <to>
                    <xdr:col>9</xdr:col>
                    <xdr:colOff>609600</xdr:colOff>
                    <xdr:row>19</xdr:row>
                    <xdr:rowOff>257175</xdr:rowOff>
                  </to>
                </anchor>
              </controlPr>
            </control>
          </mc:Choice>
        </mc:AlternateContent>
        <mc:AlternateContent xmlns:mc="http://schemas.openxmlformats.org/markup-compatibility/2006">
          <mc:Choice Requires="x14">
            <control shapeId="37903" r:id="rId63" name="Check Box 15">
              <controlPr defaultSize="0" autoFill="0" autoLine="0" autoPict="0">
                <anchor moveWithCells="1" sizeWithCells="1">
                  <from>
                    <xdr:col>11</xdr:col>
                    <xdr:colOff>314325</xdr:colOff>
                    <xdr:row>19</xdr:row>
                    <xdr:rowOff>38100</xdr:rowOff>
                  </from>
                  <to>
                    <xdr:col>11</xdr:col>
                    <xdr:colOff>590550</xdr:colOff>
                    <xdr:row>19</xdr:row>
                    <xdr:rowOff>247650</xdr:rowOff>
                  </to>
                </anchor>
              </controlPr>
            </control>
          </mc:Choice>
        </mc:AlternateContent>
        <mc:AlternateContent xmlns:mc="http://schemas.openxmlformats.org/markup-compatibility/2006">
          <mc:Choice Requires="x14">
            <control shapeId="37898" r:id="rId64" name="Check Box 10">
              <controlPr defaultSize="0" autoFill="0" autoLine="0" autoPict="0">
                <anchor moveWithCells="1" sizeWithCells="1">
                  <from>
                    <xdr:col>7</xdr:col>
                    <xdr:colOff>333375</xdr:colOff>
                    <xdr:row>18</xdr:row>
                    <xdr:rowOff>85725</xdr:rowOff>
                  </from>
                  <to>
                    <xdr:col>7</xdr:col>
                    <xdr:colOff>609600</xdr:colOff>
                    <xdr:row>18</xdr:row>
                    <xdr:rowOff>295275</xdr:rowOff>
                  </to>
                </anchor>
              </controlPr>
            </control>
          </mc:Choice>
        </mc:AlternateContent>
        <mc:AlternateContent xmlns:mc="http://schemas.openxmlformats.org/markup-compatibility/2006">
          <mc:Choice Requires="x14">
            <control shapeId="37899" r:id="rId65" name="Check Box 11">
              <controlPr defaultSize="0" autoFill="0" autoLine="0" autoPict="0">
                <anchor moveWithCells="1" sizeWithCells="1">
                  <from>
                    <xdr:col>9</xdr:col>
                    <xdr:colOff>333375</xdr:colOff>
                    <xdr:row>18</xdr:row>
                    <xdr:rowOff>76200</xdr:rowOff>
                  </from>
                  <to>
                    <xdr:col>9</xdr:col>
                    <xdr:colOff>609600</xdr:colOff>
                    <xdr:row>18</xdr:row>
                    <xdr:rowOff>285750</xdr:rowOff>
                  </to>
                </anchor>
              </controlPr>
            </control>
          </mc:Choice>
        </mc:AlternateContent>
        <mc:AlternateContent xmlns:mc="http://schemas.openxmlformats.org/markup-compatibility/2006">
          <mc:Choice Requires="x14">
            <control shapeId="37900" r:id="rId66" name="Check Box 12">
              <controlPr defaultSize="0" autoFill="0" autoLine="0" autoPict="0">
                <anchor moveWithCells="1" sizeWithCells="1">
                  <from>
                    <xdr:col>11</xdr:col>
                    <xdr:colOff>314325</xdr:colOff>
                    <xdr:row>18</xdr:row>
                    <xdr:rowOff>66675</xdr:rowOff>
                  </from>
                  <to>
                    <xdr:col>11</xdr:col>
                    <xdr:colOff>590550</xdr:colOff>
                    <xdr:row>18</xdr:row>
                    <xdr:rowOff>276225</xdr:rowOff>
                  </to>
                </anchor>
              </controlPr>
            </control>
          </mc:Choice>
        </mc:AlternateContent>
        <mc:AlternateContent xmlns:mc="http://schemas.openxmlformats.org/markup-compatibility/2006">
          <mc:Choice Requires="x14">
            <control shapeId="37895" r:id="rId67" name="Check Box 7">
              <controlPr defaultSize="0" autoFill="0" autoLine="0" autoPict="0">
                <anchor moveWithCells="1" sizeWithCells="1">
                  <from>
                    <xdr:col>7</xdr:col>
                    <xdr:colOff>333375</xdr:colOff>
                    <xdr:row>17</xdr:row>
                    <xdr:rowOff>66675</xdr:rowOff>
                  </from>
                  <to>
                    <xdr:col>7</xdr:col>
                    <xdr:colOff>609600</xdr:colOff>
                    <xdr:row>17</xdr:row>
                    <xdr:rowOff>276225</xdr:rowOff>
                  </to>
                </anchor>
              </controlPr>
            </control>
          </mc:Choice>
        </mc:AlternateContent>
        <mc:AlternateContent xmlns:mc="http://schemas.openxmlformats.org/markup-compatibility/2006">
          <mc:Choice Requires="x14">
            <control shapeId="37896" r:id="rId68" name="Check Box 8">
              <controlPr defaultSize="0" autoFill="0" autoLine="0" autoPict="0">
                <anchor moveWithCells="1" sizeWithCells="1">
                  <from>
                    <xdr:col>9</xdr:col>
                    <xdr:colOff>333375</xdr:colOff>
                    <xdr:row>17</xdr:row>
                    <xdr:rowOff>57150</xdr:rowOff>
                  </from>
                  <to>
                    <xdr:col>9</xdr:col>
                    <xdr:colOff>609600</xdr:colOff>
                    <xdr:row>17</xdr:row>
                    <xdr:rowOff>266700</xdr:rowOff>
                  </to>
                </anchor>
              </controlPr>
            </control>
          </mc:Choice>
        </mc:AlternateContent>
        <mc:AlternateContent xmlns:mc="http://schemas.openxmlformats.org/markup-compatibility/2006">
          <mc:Choice Requires="x14">
            <control shapeId="37897" r:id="rId69" name="Check Box 9">
              <controlPr defaultSize="0" autoFill="0" autoLine="0" autoPict="0">
                <anchor moveWithCells="1" sizeWithCells="1">
                  <from>
                    <xdr:col>11</xdr:col>
                    <xdr:colOff>314325</xdr:colOff>
                    <xdr:row>17</xdr:row>
                    <xdr:rowOff>47625</xdr:rowOff>
                  </from>
                  <to>
                    <xdr:col>11</xdr:col>
                    <xdr:colOff>590550</xdr:colOff>
                    <xdr:row>17</xdr:row>
                    <xdr:rowOff>257175</xdr:rowOff>
                  </to>
                </anchor>
              </controlPr>
            </control>
          </mc:Choice>
        </mc:AlternateContent>
        <mc:AlternateContent xmlns:mc="http://schemas.openxmlformats.org/markup-compatibility/2006">
          <mc:Choice Requires="x14">
            <control shapeId="37892" r:id="rId70" name="Check Box 4">
              <controlPr defaultSize="0" autoFill="0" autoLine="0" autoPict="0">
                <anchor moveWithCells="1" sizeWithCells="1">
                  <from>
                    <xdr:col>7</xdr:col>
                    <xdr:colOff>333375</xdr:colOff>
                    <xdr:row>16</xdr:row>
                    <xdr:rowOff>133350</xdr:rowOff>
                  </from>
                  <to>
                    <xdr:col>7</xdr:col>
                    <xdr:colOff>609600</xdr:colOff>
                    <xdr:row>16</xdr:row>
                    <xdr:rowOff>342900</xdr:rowOff>
                  </to>
                </anchor>
              </controlPr>
            </control>
          </mc:Choice>
        </mc:AlternateContent>
        <mc:AlternateContent xmlns:mc="http://schemas.openxmlformats.org/markup-compatibility/2006">
          <mc:Choice Requires="x14">
            <control shapeId="37893" r:id="rId71" name="Check Box 5">
              <controlPr defaultSize="0" autoFill="0" autoLine="0" autoPict="0">
                <anchor moveWithCells="1" sizeWithCells="1">
                  <from>
                    <xdr:col>9</xdr:col>
                    <xdr:colOff>333375</xdr:colOff>
                    <xdr:row>16</xdr:row>
                    <xdr:rowOff>123825</xdr:rowOff>
                  </from>
                  <to>
                    <xdr:col>9</xdr:col>
                    <xdr:colOff>609600</xdr:colOff>
                    <xdr:row>16</xdr:row>
                    <xdr:rowOff>333375</xdr:rowOff>
                  </to>
                </anchor>
              </controlPr>
            </control>
          </mc:Choice>
        </mc:AlternateContent>
        <mc:AlternateContent xmlns:mc="http://schemas.openxmlformats.org/markup-compatibility/2006">
          <mc:Choice Requires="x14">
            <control shapeId="37894" r:id="rId72" name="Check Box 6">
              <controlPr defaultSize="0" autoFill="0" autoLine="0" autoPict="0">
                <anchor moveWithCells="1" sizeWithCells="1">
                  <from>
                    <xdr:col>11</xdr:col>
                    <xdr:colOff>314325</xdr:colOff>
                    <xdr:row>16</xdr:row>
                    <xdr:rowOff>114300</xdr:rowOff>
                  </from>
                  <to>
                    <xdr:col>11</xdr:col>
                    <xdr:colOff>590550</xdr:colOff>
                    <xdr:row>16</xdr:row>
                    <xdr:rowOff>323850</xdr:rowOff>
                  </to>
                </anchor>
              </controlPr>
            </control>
          </mc:Choice>
        </mc:AlternateContent>
        <mc:AlternateContent xmlns:mc="http://schemas.openxmlformats.org/markup-compatibility/2006">
          <mc:Choice Requires="x14">
            <control shapeId="37889" r:id="rId73" name="Check Box 1">
              <controlPr defaultSize="0" autoFill="0" autoLine="0" autoPict="0">
                <anchor moveWithCells="1" sizeWithCells="1">
                  <from>
                    <xdr:col>7</xdr:col>
                    <xdr:colOff>333375</xdr:colOff>
                    <xdr:row>15</xdr:row>
                    <xdr:rowOff>57150</xdr:rowOff>
                  </from>
                  <to>
                    <xdr:col>7</xdr:col>
                    <xdr:colOff>609600</xdr:colOff>
                    <xdr:row>15</xdr:row>
                    <xdr:rowOff>266700</xdr:rowOff>
                  </to>
                </anchor>
              </controlPr>
            </control>
          </mc:Choice>
        </mc:AlternateContent>
        <mc:AlternateContent xmlns:mc="http://schemas.openxmlformats.org/markup-compatibility/2006">
          <mc:Choice Requires="x14">
            <control shapeId="37890" r:id="rId74" name="Check Box 2">
              <controlPr defaultSize="0" autoFill="0" autoLine="0" autoPict="0">
                <anchor moveWithCells="1" sizeWithCells="1">
                  <from>
                    <xdr:col>9</xdr:col>
                    <xdr:colOff>333375</xdr:colOff>
                    <xdr:row>15</xdr:row>
                    <xdr:rowOff>47625</xdr:rowOff>
                  </from>
                  <to>
                    <xdr:col>9</xdr:col>
                    <xdr:colOff>609600</xdr:colOff>
                    <xdr:row>15</xdr:row>
                    <xdr:rowOff>257175</xdr:rowOff>
                  </to>
                </anchor>
              </controlPr>
            </control>
          </mc:Choice>
        </mc:AlternateContent>
        <mc:AlternateContent xmlns:mc="http://schemas.openxmlformats.org/markup-compatibility/2006">
          <mc:Choice Requires="x14">
            <control shapeId="37891" r:id="rId75" name="Check Box 3">
              <controlPr defaultSize="0" autoFill="0" autoLine="0" autoPict="0">
                <anchor moveWithCells="1" sizeWithCells="1">
                  <from>
                    <xdr:col>11</xdr:col>
                    <xdr:colOff>314325</xdr:colOff>
                    <xdr:row>15</xdr:row>
                    <xdr:rowOff>38100</xdr:rowOff>
                  </from>
                  <to>
                    <xdr:col>11</xdr:col>
                    <xdr:colOff>590550</xdr:colOff>
                    <xdr:row>15</xdr:row>
                    <xdr:rowOff>247650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1C7-A9B4-4878-BBEA-4FFA5EF11250}">
  <sheetPr codeName="Sheet14"/>
  <dimension ref="A1:G21"/>
  <sheetViews>
    <sheetView zoomScaleNormal="100" workbookViewId="0">
      <selection activeCell="G11" sqref="G11"/>
    </sheetView>
  </sheetViews>
  <sheetFormatPr defaultRowHeight="13.5"/>
  <cols>
    <col min="1" max="1" width="3.625" style="78" customWidth="1"/>
    <col min="2" max="2" width="2.625" style="78" customWidth="1"/>
    <col min="3" max="3" width="24.75" style="78" customWidth="1"/>
    <col min="4" max="4" width="19.25" style="78" customWidth="1"/>
    <col min="5" max="5" width="16" style="78" customWidth="1"/>
    <col min="6" max="6" width="3.625" style="78" customWidth="1"/>
    <col min="7" max="7" width="18" style="78" customWidth="1"/>
    <col min="8" max="8" width="3.5" style="78" customWidth="1"/>
    <col min="9" max="16384" width="9" style="78"/>
  </cols>
  <sheetData>
    <row r="1" spans="1:7" ht="6.75" customHeight="1"/>
    <row r="2" spans="1:7" s="75" customFormat="1" ht="17.25">
      <c r="A2" s="1057" t="s">
        <v>238</v>
      </c>
      <c r="B2" s="1057"/>
      <c r="C2" s="1057"/>
      <c r="D2" s="1057"/>
      <c r="E2" s="3"/>
      <c r="F2" s="3"/>
      <c r="G2" s="1055">
        <f>表1!AE1</f>
        <v>0</v>
      </c>
    </row>
    <row r="3" spans="1:7" s="75" customFormat="1" ht="18" customHeight="1">
      <c r="A3" s="330"/>
      <c r="B3" s="330"/>
      <c r="C3" s="330"/>
      <c r="D3" s="330"/>
      <c r="E3" s="3"/>
      <c r="F3" s="3"/>
      <c r="G3" s="1056"/>
    </row>
    <row r="4" spans="1:7" s="75" customFormat="1" ht="15.75" customHeight="1">
      <c r="A4" s="1"/>
    </row>
    <row r="5" spans="1:7" s="75" customFormat="1" ht="18" customHeight="1">
      <c r="B5" t="s">
        <v>239</v>
      </c>
      <c r="C5" s="2" t="s">
        <v>514</v>
      </c>
    </row>
    <row r="6" spans="1:7" s="75" customFormat="1" ht="18" customHeight="1">
      <c r="B6" s="32"/>
      <c r="C6" s="2" t="s">
        <v>515</v>
      </c>
    </row>
    <row r="7" spans="1:7" s="76" customFormat="1" ht="15.95" customHeight="1">
      <c r="A7" s="34"/>
      <c r="C7" s="382" t="s">
        <v>554</v>
      </c>
    </row>
    <row r="8" spans="1:7" s="76" customFormat="1" ht="15.95" customHeight="1">
      <c r="A8" s="34"/>
      <c r="C8" s="82" t="s">
        <v>553</v>
      </c>
    </row>
    <row r="9" spans="1:7" s="77" customFormat="1" ht="13.5" customHeight="1"/>
    <row r="10" spans="1:7" s="75" customFormat="1" ht="22.5" customHeight="1" thickBot="1">
      <c r="A10" s="77"/>
      <c r="B10" s="1060" t="s">
        <v>68</v>
      </c>
      <c r="C10" s="1061"/>
      <c r="D10" s="1061"/>
      <c r="E10" s="1061"/>
      <c r="F10" s="1062"/>
      <c r="G10" s="4" t="s">
        <v>69</v>
      </c>
    </row>
    <row r="11" spans="1:7" ht="28.5" customHeight="1" thickTop="1">
      <c r="A11" s="75"/>
      <c r="B11" s="86"/>
      <c r="C11" s="87" t="s">
        <v>371</v>
      </c>
      <c r="D11" s="88"/>
      <c r="E11" s="88"/>
      <c r="F11" s="89"/>
      <c r="G11" s="417"/>
    </row>
    <row r="12" spans="1:7" ht="28.5" customHeight="1">
      <c r="B12" s="90"/>
      <c r="C12" s="91" t="s">
        <v>372</v>
      </c>
      <c r="D12" s="91"/>
      <c r="E12" s="91"/>
      <c r="F12" s="92"/>
      <c r="G12" s="418"/>
    </row>
    <row r="13" spans="1:7" ht="28.5" customHeight="1">
      <c r="B13" s="90"/>
      <c r="C13" s="91" t="s">
        <v>70</v>
      </c>
      <c r="D13" s="91"/>
      <c r="E13" s="91"/>
      <c r="F13" s="92"/>
      <c r="G13" s="418"/>
    </row>
    <row r="14" spans="1:7" ht="28.5" customHeight="1">
      <c r="B14" s="90"/>
      <c r="C14" s="91" t="s">
        <v>373</v>
      </c>
      <c r="D14" s="91"/>
      <c r="E14" s="91"/>
      <c r="F14" s="92"/>
      <c r="G14" s="418"/>
    </row>
    <row r="15" spans="1:7" ht="28.5" customHeight="1">
      <c r="B15" s="90"/>
      <c r="C15" s="91" t="s">
        <v>374</v>
      </c>
      <c r="D15" s="91"/>
      <c r="E15" s="91"/>
      <c r="F15" s="92"/>
      <c r="G15" s="418"/>
    </row>
    <row r="16" spans="1:7" ht="28.5" customHeight="1">
      <c r="B16" s="90"/>
      <c r="C16" s="91" t="s">
        <v>71</v>
      </c>
      <c r="D16" s="91"/>
      <c r="E16" s="91"/>
      <c r="F16" s="92"/>
      <c r="G16" s="418"/>
    </row>
    <row r="17" spans="2:7" ht="28.5" customHeight="1">
      <c r="B17" s="90"/>
      <c r="C17" s="91" t="s">
        <v>72</v>
      </c>
      <c r="D17" s="91"/>
      <c r="E17" s="91"/>
      <c r="F17" s="92"/>
      <c r="G17" s="418"/>
    </row>
    <row r="18" spans="2:7" ht="28.5" customHeight="1">
      <c r="B18" s="90"/>
      <c r="C18" s="91" t="s">
        <v>73</v>
      </c>
      <c r="D18" s="91"/>
      <c r="E18" s="91"/>
      <c r="F18" s="92"/>
      <c r="G18" s="418"/>
    </row>
    <row r="19" spans="2:7" ht="28.5" customHeight="1">
      <c r="B19" s="90"/>
      <c r="C19" s="91" t="s">
        <v>74</v>
      </c>
      <c r="D19" s="91"/>
      <c r="E19" s="91"/>
      <c r="F19" s="92"/>
      <c r="G19" s="418"/>
    </row>
    <row r="20" spans="2:7" ht="17.25" customHeight="1">
      <c r="B20" s="93"/>
      <c r="C20" s="94" t="s">
        <v>93</v>
      </c>
      <c r="D20" s="94"/>
      <c r="E20" s="94"/>
      <c r="F20" s="95"/>
      <c r="G20" s="1058"/>
    </row>
    <row r="21" spans="2:7" ht="48.75" customHeight="1">
      <c r="B21" s="150" t="s">
        <v>75</v>
      </c>
      <c r="C21" s="1063"/>
      <c r="D21" s="1063"/>
      <c r="E21" s="1063"/>
      <c r="F21" s="151" t="s">
        <v>183</v>
      </c>
      <c r="G21" s="1059"/>
    </row>
  </sheetData>
  <mergeCells count="5">
    <mergeCell ref="G2:G3"/>
    <mergeCell ref="A2:D2"/>
    <mergeCell ref="G20:G21"/>
    <mergeCell ref="B10:F10"/>
    <mergeCell ref="C21:E21"/>
  </mergeCells>
  <phoneticPr fontId="2"/>
  <pageMargins left="0.6692913385826772" right="0.19685039370078741" top="0.59055118110236227" bottom="0.51181102362204722" header="0.31496062992125984" footer="0.27559055118110237"/>
  <pageSetup paperSize="9" orientation="portrait" r:id="rId1"/>
  <headerFooter scaleWithDoc="0" alignWithMargins="0">
    <oddFooter>&amp;L&amp;9 2026.03.31更B&amp;C-13-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6</xdr:col>
                    <xdr:colOff>542925</xdr:colOff>
                    <xdr:row>10</xdr:row>
                    <xdr:rowOff>47625</xdr:rowOff>
                  </from>
                  <to>
                    <xdr:col>6</xdr:col>
                    <xdr:colOff>847725</xdr:colOff>
                    <xdr:row>10</xdr:row>
                    <xdr:rowOff>285750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6</xdr:col>
                    <xdr:colOff>542925</xdr:colOff>
                    <xdr:row>11</xdr:row>
                    <xdr:rowOff>47625</xdr:rowOff>
                  </from>
                  <to>
                    <xdr:col>6</xdr:col>
                    <xdr:colOff>847725</xdr:colOff>
                    <xdr:row>11</xdr:row>
                    <xdr:rowOff>285750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6</xdr:col>
                    <xdr:colOff>542925</xdr:colOff>
                    <xdr:row>12</xdr:row>
                    <xdr:rowOff>47625</xdr:rowOff>
                  </from>
                  <to>
                    <xdr:col>6</xdr:col>
                    <xdr:colOff>847725</xdr:colOff>
                    <xdr:row>12</xdr:row>
                    <xdr:rowOff>285750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6</xdr:col>
                    <xdr:colOff>542925</xdr:colOff>
                    <xdr:row>13</xdr:row>
                    <xdr:rowOff>47625</xdr:rowOff>
                  </from>
                  <to>
                    <xdr:col>6</xdr:col>
                    <xdr:colOff>847725</xdr:colOff>
                    <xdr:row>13</xdr:row>
                    <xdr:rowOff>285750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6</xdr:col>
                    <xdr:colOff>542925</xdr:colOff>
                    <xdr:row>14</xdr:row>
                    <xdr:rowOff>47625</xdr:rowOff>
                  </from>
                  <to>
                    <xdr:col>6</xdr:col>
                    <xdr:colOff>847725</xdr:colOff>
                    <xdr:row>14</xdr:row>
                    <xdr:rowOff>285750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6</xdr:col>
                    <xdr:colOff>542925</xdr:colOff>
                    <xdr:row>15</xdr:row>
                    <xdr:rowOff>47625</xdr:rowOff>
                  </from>
                  <to>
                    <xdr:col>6</xdr:col>
                    <xdr:colOff>847725</xdr:colOff>
                    <xdr:row>15</xdr:row>
                    <xdr:rowOff>285750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6</xdr:col>
                    <xdr:colOff>542925</xdr:colOff>
                    <xdr:row>16</xdr:row>
                    <xdr:rowOff>47625</xdr:rowOff>
                  </from>
                  <to>
                    <xdr:col>6</xdr:col>
                    <xdr:colOff>847725</xdr:colOff>
                    <xdr:row>16</xdr:row>
                    <xdr:rowOff>285750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6</xdr:col>
                    <xdr:colOff>542925</xdr:colOff>
                    <xdr:row>17</xdr:row>
                    <xdr:rowOff>47625</xdr:rowOff>
                  </from>
                  <to>
                    <xdr:col>6</xdr:col>
                    <xdr:colOff>847725</xdr:colOff>
                    <xdr:row>17</xdr:row>
                    <xdr:rowOff>285750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6</xdr:col>
                    <xdr:colOff>542925</xdr:colOff>
                    <xdr:row>18</xdr:row>
                    <xdr:rowOff>47625</xdr:rowOff>
                  </from>
                  <to>
                    <xdr:col>6</xdr:col>
                    <xdr:colOff>847725</xdr:colOff>
                    <xdr:row>18</xdr:row>
                    <xdr:rowOff>285750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6</xdr:col>
                    <xdr:colOff>542925</xdr:colOff>
                    <xdr:row>20</xdr:row>
                    <xdr:rowOff>76200</xdr:rowOff>
                  </from>
                  <to>
                    <xdr:col>6</xdr:col>
                    <xdr:colOff>847725</xdr:colOff>
                    <xdr:row>20</xdr:row>
                    <xdr:rowOff>314325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883E-D659-4A88-8586-447554D62947}">
  <sheetPr transitionEvaluation="1" codeName="Sheet15"/>
  <dimension ref="A1:AM49"/>
  <sheetViews>
    <sheetView topLeftCell="C1" zoomScaleNormal="100" workbookViewId="0">
      <selection activeCell="L4" sqref="L4:AB4"/>
    </sheetView>
  </sheetViews>
  <sheetFormatPr defaultRowHeight="13.5"/>
  <cols>
    <col min="1" max="1" width="2.625" style="348" customWidth="1"/>
    <col min="2" max="2" width="1.625" style="348" customWidth="1"/>
    <col min="3" max="5" width="3.125" style="348" customWidth="1"/>
    <col min="6" max="6" width="0.875" style="348" customWidth="1"/>
    <col min="7" max="14" width="3.375" style="348" customWidth="1"/>
    <col min="15" max="18" width="2.75" style="360" customWidth="1"/>
    <col min="19" max="19" width="6.375" style="360" customWidth="1"/>
    <col min="20" max="22" width="2.875" style="360" customWidth="1"/>
    <col min="23" max="24" width="3.125" style="374" customWidth="1"/>
    <col min="25" max="26" width="2.75" style="360" customWidth="1"/>
    <col min="27" max="27" width="2.75" style="364" customWidth="1"/>
    <col min="28" max="28" width="2.75" style="365" customWidth="1"/>
    <col min="29" max="29" width="6.75" style="348" customWidth="1"/>
    <col min="30" max="49" width="3.125" style="348" customWidth="1"/>
    <col min="50" max="50" width="8.875" style="348" customWidth="1"/>
    <col min="51" max="64" width="3.125" style="348" customWidth="1"/>
    <col min="65" max="16384" width="9" style="348"/>
  </cols>
  <sheetData>
    <row r="1" spans="1:29" ht="8.25" customHeight="1">
      <c r="A1" s="347"/>
      <c r="D1" s="347"/>
      <c r="E1" s="349"/>
      <c r="F1" s="349"/>
      <c r="G1" s="349"/>
      <c r="H1" s="349"/>
      <c r="I1" s="349"/>
      <c r="J1" s="349"/>
      <c r="K1" s="349"/>
      <c r="L1" s="349"/>
      <c r="M1" s="349"/>
      <c r="N1" s="349"/>
      <c r="O1" s="349"/>
      <c r="P1" s="349"/>
      <c r="Q1" s="349"/>
      <c r="R1" s="349"/>
      <c r="S1" s="349"/>
      <c r="T1" s="349"/>
      <c r="U1" s="349"/>
      <c r="V1" s="349"/>
      <c r="W1" s="349"/>
      <c r="X1" s="350"/>
      <c r="Y1" s="351"/>
      <c r="Z1" s="352"/>
      <c r="AA1" s="352"/>
      <c r="AB1" s="352"/>
      <c r="AC1" s="352"/>
    </row>
    <row r="2" spans="1:29" ht="30" customHeight="1">
      <c r="A2" s="347"/>
      <c r="C2" s="1162" t="s">
        <v>400</v>
      </c>
      <c r="D2" s="1162"/>
      <c r="E2" s="1162"/>
      <c r="F2" s="1162"/>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row>
    <row r="3" spans="1:29" ht="16.5" customHeight="1">
      <c r="A3" s="347"/>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row>
    <row r="4" spans="1:29" ht="18" customHeight="1">
      <c r="A4" s="347"/>
      <c r="D4" s="1163" t="s">
        <v>401</v>
      </c>
      <c r="E4" s="1164"/>
      <c r="F4" s="1164"/>
      <c r="G4" s="1164"/>
      <c r="H4" s="1164"/>
      <c r="I4" s="1164"/>
      <c r="J4" s="1164"/>
      <c r="K4" s="1165"/>
      <c r="L4" s="1166"/>
      <c r="M4" s="1167"/>
      <c r="N4" s="1167"/>
      <c r="O4" s="1167"/>
      <c r="P4" s="1167"/>
      <c r="Q4" s="1167"/>
      <c r="R4" s="1167"/>
      <c r="S4" s="1167"/>
      <c r="T4" s="1167"/>
      <c r="U4" s="1167"/>
      <c r="V4" s="1167"/>
      <c r="W4" s="1167"/>
      <c r="X4" s="1167"/>
      <c r="Y4" s="1167"/>
      <c r="Z4" s="1167"/>
      <c r="AA4" s="1167"/>
      <c r="AB4" s="1168"/>
      <c r="AC4" s="354"/>
    </row>
    <row r="5" spans="1:29" ht="15.95" customHeight="1">
      <c r="A5" s="347"/>
      <c r="D5" s="1163" t="s">
        <v>402</v>
      </c>
      <c r="E5" s="1164"/>
      <c r="F5" s="1164"/>
      <c r="G5" s="1164"/>
      <c r="H5" s="1164"/>
      <c r="I5" s="1164"/>
      <c r="J5" s="1164"/>
      <c r="K5" s="1165"/>
      <c r="L5" s="1169">
        <f>表1!AE1</f>
        <v>0</v>
      </c>
      <c r="M5" s="1170"/>
      <c r="N5" s="1170"/>
      <c r="O5" s="1170"/>
      <c r="P5" s="1170"/>
      <c r="Q5" s="1170"/>
      <c r="R5" s="1170"/>
      <c r="S5" s="1170"/>
      <c r="T5" s="1170"/>
      <c r="U5" s="1170"/>
      <c r="V5" s="1170"/>
      <c r="W5" s="1170"/>
      <c r="X5" s="1170"/>
      <c r="Y5" s="1170"/>
      <c r="Z5" s="1170"/>
      <c r="AA5" s="1170"/>
      <c r="AB5" s="1171"/>
    </row>
    <row r="6" spans="1:29" ht="15.95" customHeight="1">
      <c r="A6" s="347"/>
      <c r="D6" s="1163" t="s">
        <v>403</v>
      </c>
      <c r="E6" s="1164"/>
      <c r="F6" s="1164"/>
      <c r="G6" s="1164"/>
      <c r="H6" s="1164"/>
      <c r="I6" s="1164"/>
      <c r="J6" s="1164"/>
      <c r="K6" s="1165"/>
      <c r="L6" s="1172">
        <f>表1!R6</f>
        <v>0</v>
      </c>
      <c r="M6" s="1173"/>
      <c r="N6" s="1173"/>
      <c r="O6" s="355" t="s">
        <v>404</v>
      </c>
      <c r="P6" s="498">
        <f>表1!W6</f>
        <v>0</v>
      </c>
      <c r="Q6" s="355" t="s">
        <v>405</v>
      </c>
      <c r="R6" s="356" t="s">
        <v>235</v>
      </c>
      <c r="S6" s="1173">
        <f>表1!AB6</f>
        <v>0</v>
      </c>
      <c r="T6" s="1173"/>
      <c r="U6" s="1173"/>
      <c r="V6" s="357" t="s">
        <v>404</v>
      </c>
      <c r="W6" s="498">
        <f>表1!AG6</f>
        <v>0</v>
      </c>
      <c r="X6" s="355" t="s">
        <v>406</v>
      </c>
      <c r="Y6" s="355"/>
      <c r="Z6" s="355"/>
      <c r="AA6" s="358"/>
      <c r="AB6" s="359"/>
    </row>
    <row r="7" spans="1:29" ht="15.95" customHeight="1">
      <c r="A7" s="347"/>
      <c r="D7" s="1163" t="s">
        <v>482</v>
      </c>
      <c r="E7" s="1164"/>
      <c r="F7" s="1164"/>
      <c r="G7" s="1164"/>
      <c r="H7" s="1164"/>
      <c r="I7" s="1164"/>
      <c r="J7" s="1164"/>
      <c r="K7" s="1165"/>
      <c r="L7" s="1174">
        <f>表2!Q7</f>
        <v>0</v>
      </c>
      <c r="M7" s="1175"/>
      <c r="N7" s="1175"/>
      <c r="O7" s="356" t="s">
        <v>201</v>
      </c>
      <c r="P7" s="499">
        <f>表2!V7</f>
        <v>0</v>
      </c>
      <c r="Q7" s="356" t="s">
        <v>202</v>
      </c>
      <c r="R7" s="356" t="s">
        <v>235</v>
      </c>
      <c r="S7" s="1175">
        <f>表2!Y7</f>
        <v>0</v>
      </c>
      <c r="T7" s="1175"/>
      <c r="U7" s="1175"/>
      <c r="V7" s="356" t="s">
        <v>201</v>
      </c>
      <c r="W7" s="499">
        <f>表2!AD7</f>
        <v>0</v>
      </c>
      <c r="X7" s="1176" t="s">
        <v>406</v>
      </c>
      <c r="Y7" s="1176"/>
      <c r="Z7" s="355"/>
      <c r="AA7" s="358"/>
      <c r="AB7" s="359"/>
    </row>
    <row r="8" spans="1:29" ht="15.75" customHeight="1">
      <c r="B8" s="360"/>
      <c r="C8" s="361"/>
      <c r="D8" s="362"/>
      <c r="E8" s="361"/>
      <c r="F8" s="361"/>
      <c r="G8" s="362"/>
      <c r="H8" s="362"/>
      <c r="I8" s="362"/>
      <c r="J8" s="362"/>
      <c r="K8" s="362"/>
      <c r="L8" s="362"/>
      <c r="M8" s="362"/>
      <c r="N8" s="362"/>
      <c r="O8" s="362"/>
      <c r="P8" s="362"/>
      <c r="Q8" s="362"/>
      <c r="R8" s="362"/>
      <c r="S8" s="362"/>
      <c r="T8" s="362"/>
      <c r="U8" s="362"/>
      <c r="V8" s="362"/>
      <c r="W8" s="363"/>
      <c r="X8" s="363"/>
      <c r="Y8" s="362"/>
      <c r="Z8" s="362"/>
    </row>
    <row r="9" spans="1:29" ht="18" customHeight="1">
      <c r="C9" s="366" t="s">
        <v>407</v>
      </c>
      <c r="G9" s="360"/>
      <c r="H9" s="360"/>
      <c r="I9" s="360"/>
      <c r="J9" s="360"/>
      <c r="K9" s="360"/>
      <c r="L9" s="360"/>
      <c r="M9" s="360"/>
      <c r="N9" s="360"/>
      <c r="W9" s="367"/>
      <c r="X9" s="367"/>
    </row>
    <row r="10" spans="1:29" ht="21" customHeight="1">
      <c r="C10" s="1144" t="s">
        <v>81</v>
      </c>
      <c r="D10" s="1145"/>
      <c r="E10" s="1145"/>
      <c r="F10" s="1145"/>
      <c r="G10" s="1145"/>
      <c r="H10" s="1145"/>
      <c r="I10" s="1145"/>
      <c r="J10" s="1145"/>
      <c r="K10" s="1145"/>
      <c r="L10" s="1145"/>
      <c r="M10" s="1145"/>
      <c r="N10" s="1146"/>
      <c r="O10" s="1147" t="s">
        <v>199</v>
      </c>
      <c r="P10" s="1148"/>
      <c r="Q10" s="1148"/>
      <c r="R10" s="1148"/>
      <c r="S10" s="1149"/>
      <c r="T10" s="1147" t="s">
        <v>408</v>
      </c>
      <c r="U10" s="1148"/>
      <c r="V10" s="1148"/>
      <c r="W10" s="1148"/>
      <c r="X10" s="1149"/>
      <c r="Y10" s="1150" t="s">
        <v>409</v>
      </c>
      <c r="Z10" s="1151"/>
      <c r="AA10" s="1151"/>
      <c r="AB10" s="1151"/>
      <c r="AC10" s="1152"/>
    </row>
    <row r="11" spans="1:29" ht="18.75" customHeight="1">
      <c r="C11" s="1153" t="s">
        <v>121</v>
      </c>
      <c r="D11" s="1133" t="s">
        <v>410</v>
      </c>
      <c r="E11" s="1156" t="s">
        <v>411</v>
      </c>
      <c r="F11" s="1157"/>
      <c r="G11" s="1157"/>
      <c r="H11" s="1157"/>
      <c r="I11" s="1157"/>
      <c r="J11" s="1157"/>
      <c r="K11" s="1157"/>
      <c r="L11" s="1157"/>
      <c r="M11" s="1157"/>
      <c r="N11" s="1157"/>
      <c r="O11" s="1157"/>
      <c r="P11" s="1157"/>
      <c r="Q11" s="1157"/>
      <c r="R11" s="1157"/>
      <c r="S11" s="1157"/>
      <c r="T11" s="1157"/>
      <c r="U11" s="1157"/>
      <c r="V11" s="1157"/>
      <c r="W11" s="1157"/>
      <c r="X11" s="1157"/>
      <c r="Y11" s="1157"/>
      <c r="Z11" s="1157"/>
      <c r="AA11" s="1157"/>
      <c r="AB11" s="1157"/>
      <c r="AC11" s="1158"/>
    </row>
    <row r="12" spans="1:29" ht="18.75" customHeight="1">
      <c r="C12" s="1154"/>
      <c r="D12" s="1134"/>
      <c r="E12" s="1089" t="s">
        <v>444</v>
      </c>
      <c r="F12" s="1089"/>
      <c r="G12" s="1089"/>
      <c r="H12" s="1089"/>
      <c r="I12" s="1089"/>
      <c r="J12" s="1089"/>
      <c r="K12" s="1089"/>
      <c r="L12" s="1089"/>
      <c r="M12" s="1089"/>
      <c r="N12" s="1089"/>
      <c r="O12" s="1108" t="str">
        <f>表2!N12</f>
        <v/>
      </c>
      <c r="P12" s="1109"/>
      <c r="Q12" s="1109"/>
      <c r="R12" s="1109"/>
      <c r="S12" s="405" t="s">
        <v>80</v>
      </c>
      <c r="T12" s="1110" t="str">
        <f>IF(ISBLANK(表2!U12),"",表2!U12)</f>
        <v/>
      </c>
      <c r="U12" s="1111"/>
      <c r="V12" s="1111"/>
      <c r="W12" s="1112" t="s">
        <v>397</v>
      </c>
      <c r="X12" s="1081"/>
      <c r="Y12" s="1108" t="str">
        <f>IF(COUNT(T12)=0,"",O12*(T12*0.01+1))</f>
        <v/>
      </c>
      <c r="Z12" s="1109"/>
      <c r="AA12" s="1109"/>
      <c r="AB12" s="1109"/>
      <c r="AC12" s="405" t="s">
        <v>80</v>
      </c>
    </row>
    <row r="13" spans="1:29" ht="18.75" customHeight="1">
      <c r="C13" s="1154"/>
      <c r="D13" s="1134"/>
      <c r="E13" s="1089" t="s">
        <v>445</v>
      </c>
      <c r="F13" s="1089"/>
      <c r="G13" s="1089"/>
      <c r="H13" s="1089"/>
      <c r="I13" s="1089"/>
      <c r="J13" s="1089"/>
      <c r="K13" s="1089"/>
      <c r="L13" s="1089"/>
      <c r="M13" s="1089"/>
      <c r="N13" s="1089"/>
      <c r="O13" s="1108" t="str">
        <f>表2!N13</f>
        <v/>
      </c>
      <c r="P13" s="1109"/>
      <c r="Q13" s="1109"/>
      <c r="R13" s="1109"/>
      <c r="S13" s="405" t="s">
        <v>80</v>
      </c>
      <c r="T13" s="1110" t="str">
        <f>IF(ISBLANK(表2!U13),"",表2!U13)</f>
        <v/>
      </c>
      <c r="U13" s="1111"/>
      <c r="V13" s="1111"/>
      <c r="W13" s="1112" t="s">
        <v>397</v>
      </c>
      <c r="X13" s="1081"/>
      <c r="Y13" s="1108" t="str">
        <f>IF(COUNT(T13)=0,"",O13*(T13*0.01+1))</f>
        <v/>
      </c>
      <c r="Z13" s="1109"/>
      <c r="AA13" s="1109"/>
      <c r="AB13" s="1109"/>
      <c r="AC13" s="405" t="s">
        <v>80</v>
      </c>
    </row>
    <row r="14" spans="1:29" ht="18.75" customHeight="1">
      <c r="C14" s="1154"/>
      <c r="D14" s="1134"/>
      <c r="E14" s="1089" t="s">
        <v>446</v>
      </c>
      <c r="F14" s="1089"/>
      <c r="G14" s="1089"/>
      <c r="H14" s="1089"/>
      <c r="I14" s="1089"/>
      <c r="J14" s="1089"/>
      <c r="K14" s="1089"/>
      <c r="L14" s="1089"/>
      <c r="M14" s="1089"/>
      <c r="N14" s="1089"/>
      <c r="O14" s="1108" t="str">
        <f>表2!N14</f>
        <v/>
      </c>
      <c r="P14" s="1109"/>
      <c r="Q14" s="1109"/>
      <c r="R14" s="1109"/>
      <c r="S14" s="405" t="s">
        <v>80</v>
      </c>
      <c r="T14" s="1110" t="str">
        <f>IF(ISBLANK(表2!U14),"",表2!U14)</f>
        <v/>
      </c>
      <c r="U14" s="1111"/>
      <c r="V14" s="1111"/>
      <c r="W14" s="1112" t="s">
        <v>397</v>
      </c>
      <c r="X14" s="1081"/>
      <c r="Y14" s="1108" t="str">
        <f>IF(COUNT(T14)=0,"",O14*(T14*0.01+1))</f>
        <v/>
      </c>
      <c r="Z14" s="1109"/>
      <c r="AA14" s="1109"/>
      <c r="AB14" s="1109"/>
      <c r="AC14" s="405" t="s">
        <v>80</v>
      </c>
    </row>
    <row r="15" spans="1:29" ht="18.75" customHeight="1">
      <c r="C15" s="1154"/>
      <c r="D15" s="1134"/>
      <c r="E15" s="1159" t="s">
        <v>412</v>
      </c>
      <c r="F15" s="1160"/>
      <c r="G15" s="1160"/>
      <c r="H15" s="1160"/>
      <c r="I15" s="1160"/>
      <c r="J15" s="1160"/>
      <c r="K15" s="1160"/>
      <c r="L15" s="1160"/>
      <c r="M15" s="1160"/>
      <c r="N15" s="1160"/>
      <c r="O15" s="1160"/>
      <c r="P15" s="1160"/>
      <c r="Q15" s="1160"/>
      <c r="R15" s="1160"/>
      <c r="S15" s="1160"/>
      <c r="T15" s="1160"/>
      <c r="U15" s="1160"/>
      <c r="V15" s="1160"/>
      <c r="W15" s="1160"/>
      <c r="X15" s="1160"/>
      <c r="Y15" s="1160"/>
      <c r="Z15" s="1160"/>
      <c r="AA15" s="1160"/>
      <c r="AB15" s="1160"/>
      <c r="AC15" s="1161"/>
    </row>
    <row r="16" spans="1:29" ht="18.75" customHeight="1">
      <c r="C16" s="1154"/>
      <c r="D16" s="1134"/>
      <c r="E16" s="1089" t="s">
        <v>444</v>
      </c>
      <c r="F16" s="1089"/>
      <c r="G16" s="1089"/>
      <c r="H16" s="1089"/>
      <c r="I16" s="1089"/>
      <c r="J16" s="1089"/>
      <c r="K16" s="1089"/>
      <c r="L16" s="1089"/>
      <c r="M16" s="1089"/>
      <c r="N16" s="1089"/>
      <c r="O16" s="1108" t="str">
        <f>表2!N16</f>
        <v/>
      </c>
      <c r="P16" s="1109"/>
      <c r="Q16" s="1109"/>
      <c r="R16" s="1109"/>
      <c r="S16" s="405" t="s">
        <v>80</v>
      </c>
      <c r="T16" s="1110" t="str">
        <f>IF(ISBLANK(表2!U16),"",表2!U16)</f>
        <v/>
      </c>
      <c r="U16" s="1111"/>
      <c r="V16" s="1111"/>
      <c r="W16" s="1112" t="s">
        <v>397</v>
      </c>
      <c r="X16" s="1081"/>
      <c r="Y16" s="1108" t="str">
        <f t="shared" ref="Y16:Y21" si="0">IF(COUNT(T16)=0,"",O16*(T16*0.01+1))</f>
        <v/>
      </c>
      <c r="Z16" s="1109"/>
      <c r="AA16" s="1109"/>
      <c r="AB16" s="1109"/>
      <c r="AC16" s="406" t="s">
        <v>80</v>
      </c>
    </row>
    <row r="17" spans="3:39" ht="18.75" customHeight="1">
      <c r="C17" s="1154"/>
      <c r="D17" s="1134"/>
      <c r="E17" s="1089" t="s">
        <v>445</v>
      </c>
      <c r="F17" s="1089"/>
      <c r="G17" s="1089"/>
      <c r="H17" s="1089"/>
      <c r="I17" s="1089"/>
      <c r="J17" s="1089"/>
      <c r="K17" s="1089"/>
      <c r="L17" s="1089"/>
      <c r="M17" s="1089"/>
      <c r="N17" s="1089"/>
      <c r="O17" s="1108" t="str">
        <f>表2!N17</f>
        <v/>
      </c>
      <c r="P17" s="1109"/>
      <c r="Q17" s="1109"/>
      <c r="R17" s="1109"/>
      <c r="S17" s="405" t="s">
        <v>15</v>
      </c>
      <c r="T17" s="1110" t="str">
        <f>IF(ISBLANK(表2!U17),"",表2!U17)</f>
        <v/>
      </c>
      <c r="U17" s="1111"/>
      <c r="V17" s="1111"/>
      <c r="W17" s="1112" t="s">
        <v>397</v>
      </c>
      <c r="X17" s="1081"/>
      <c r="Y17" s="1108" t="str">
        <f t="shared" si="0"/>
        <v/>
      </c>
      <c r="Z17" s="1109"/>
      <c r="AA17" s="1109"/>
      <c r="AB17" s="1109"/>
      <c r="AC17" s="406" t="s">
        <v>80</v>
      </c>
    </row>
    <row r="18" spans="3:39" ht="18.75" customHeight="1">
      <c r="C18" s="1154"/>
      <c r="D18" s="1134"/>
      <c r="E18" s="1090" t="s">
        <v>446</v>
      </c>
      <c r="F18" s="1090"/>
      <c r="G18" s="1090"/>
      <c r="H18" s="1090"/>
      <c r="I18" s="1090"/>
      <c r="J18" s="1090"/>
      <c r="K18" s="1090"/>
      <c r="L18" s="1090"/>
      <c r="M18" s="1090"/>
      <c r="N18" s="1090"/>
      <c r="O18" s="1091" t="str">
        <f>表2!N18</f>
        <v/>
      </c>
      <c r="P18" s="1092"/>
      <c r="Q18" s="1092"/>
      <c r="R18" s="1092"/>
      <c r="S18" s="407" t="s">
        <v>15</v>
      </c>
      <c r="T18" s="1093" t="str">
        <f>IF(ISBLANK(表2!U18),"",表2!U18)</f>
        <v/>
      </c>
      <c r="U18" s="1094"/>
      <c r="V18" s="1094"/>
      <c r="W18" s="1095" t="s">
        <v>397</v>
      </c>
      <c r="X18" s="1096"/>
      <c r="Y18" s="1091" t="str">
        <f t="shared" si="0"/>
        <v/>
      </c>
      <c r="Z18" s="1092"/>
      <c r="AA18" s="1092"/>
      <c r="AB18" s="1092"/>
      <c r="AC18" s="408" t="s">
        <v>80</v>
      </c>
    </row>
    <row r="19" spans="3:39" ht="18.75" customHeight="1">
      <c r="C19" s="1154"/>
      <c r="D19" s="1133" t="s">
        <v>413</v>
      </c>
      <c r="E19" s="1136" t="s">
        <v>507</v>
      </c>
      <c r="F19" s="1137"/>
      <c r="G19" s="1137"/>
      <c r="H19" s="1137"/>
      <c r="I19" s="1137"/>
      <c r="J19" s="1137"/>
      <c r="K19" s="1137"/>
      <c r="L19" s="1137"/>
      <c r="M19" s="1137"/>
      <c r="N19" s="1138"/>
      <c r="O19" s="1139" t="str">
        <f>表2!N19</f>
        <v/>
      </c>
      <c r="P19" s="1140"/>
      <c r="Q19" s="1140"/>
      <c r="R19" s="1140"/>
      <c r="S19" s="409" t="s">
        <v>423</v>
      </c>
      <c r="T19" s="1141" t="str">
        <f>IF(ISBLANK(表2!U19),"",表2!U19)</f>
        <v/>
      </c>
      <c r="U19" s="1142"/>
      <c r="V19" s="1142"/>
      <c r="W19" s="1143" t="s">
        <v>397</v>
      </c>
      <c r="X19" s="1087"/>
      <c r="Y19" s="1139" t="str">
        <f t="shared" si="0"/>
        <v/>
      </c>
      <c r="Z19" s="1140"/>
      <c r="AA19" s="1140"/>
      <c r="AB19" s="1140"/>
      <c r="AC19" s="409" t="s">
        <v>423</v>
      </c>
    </row>
    <row r="20" spans="3:39" ht="18.75" customHeight="1">
      <c r="C20" s="1154"/>
      <c r="D20" s="1134"/>
      <c r="E20" s="1089" t="s">
        <v>334</v>
      </c>
      <c r="F20" s="1089"/>
      <c r="G20" s="1089"/>
      <c r="H20" s="1089"/>
      <c r="I20" s="1089"/>
      <c r="J20" s="1089"/>
      <c r="K20" s="1089"/>
      <c r="L20" s="1089"/>
      <c r="M20" s="1089"/>
      <c r="N20" s="1089"/>
      <c r="O20" s="1108" t="str">
        <f>表2!N20</f>
        <v/>
      </c>
      <c r="P20" s="1109"/>
      <c r="Q20" s="1109"/>
      <c r="R20" s="1109"/>
      <c r="S20" s="410" t="s">
        <v>414</v>
      </c>
      <c r="T20" s="1110" t="str">
        <f>IF(ISBLANK(表2!U20),"",表2!U20)</f>
        <v/>
      </c>
      <c r="U20" s="1111"/>
      <c r="V20" s="1111"/>
      <c r="W20" s="1113" t="s">
        <v>397</v>
      </c>
      <c r="X20" s="1114"/>
      <c r="Y20" s="1108" t="str">
        <f t="shared" si="0"/>
        <v/>
      </c>
      <c r="Z20" s="1109"/>
      <c r="AA20" s="1109"/>
      <c r="AB20" s="1109"/>
      <c r="AC20" s="411" t="s">
        <v>414</v>
      </c>
    </row>
    <row r="21" spans="3:39" ht="18.75" customHeight="1">
      <c r="C21" s="1154"/>
      <c r="D21" s="1134"/>
      <c r="E21" s="1089" t="s">
        <v>415</v>
      </c>
      <c r="F21" s="1089"/>
      <c r="G21" s="1089"/>
      <c r="H21" s="1089"/>
      <c r="I21" s="1089"/>
      <c r="J21" s="1089"/>
      <c r="K21" s="1089"/>
      <c r="L21" s="1089"/>
      <c r="M21" s="1089"/>
      <c r="N21" s="1089"/>
      <c r="O21" s="1108" t="str">
        <f>表2!N21</f>
        <v/>
      </c>
      <c r="P21" s="1109"/>
      <c r="Q21" s="1109"/>
      <c r="R21" s="1109"/>
      <c r="S21" s="405" t="s">
        <v>230</v>
      </c>
      <c r="T21" s="1110" t="str">
        <f>IF(ISBLANK(表2!U21),"",表2!U21)</f>
        <v/>
      </c>
      <c r="U21" s="1111"/>
      <c r="V21" s="1111"/>
      <c r="W21" s="1112" t="s">
        <v>397</v>
      </c>
      <c r="X21" s="1081"/>
      <c r="Y21" s="1108" t="str">
        <f t="shared" si="0"/>
        <v/>
      </c>
      <c r="Z21" s="1109"/>
      <c r="AA21" s="1109"/>
      <c r="AB21" s="1109"/>
      <c r="AC21" s="405" t="s">
        <v>230</v>
      </c>
    </row>
    <row r="22" spans="3:39" ht="18.75" customHeight="1">
      <c r="C22" s="1154"/>
      <c r="D22" s="1134"/>
      <c r="E22" s="1130" t="s">
        <v>416</v>
      </c>
      <c r="F22" s="1131"/>
      <c r="G22" s="1131"/>
      <c r="H22" s="1131"/>
      <c r="I22" s="1131"/>
      <c r="J22" s="1131"/>
      <c r="K22" s="1131"/>
      <c r="L22" s="1131"/>
      <c r="M22" s="1131"/>
      <c r="N22" s="1132"/>
      <c r="O22" s="1108" t="str">
        <f>表2!N22</f>
        <v/>
      </c>
      <c r="P22" s="1109"/>
      <c r="Q22" s="1109"/>
      <c r="R22" s="1109"/>
      <c r="S22" s="405" t="s">
        <v>80</v>
      </c>
      <c r="T22" s="1110" t="str">
        <f>IF(ISBLANK(表2!U22),"",表2!U22)</f>
        <v/>
      </c>
      <c r="U22" s="1111"/>
      <c r="V22" s="1111"/>
      <c r="W22" s="1112" t="s">
        <v>397</v>
      </c>
      <c r="X22" s="1081"/>
      <c r="Y22" s="1108" t="str">
        <f>IF(COUNT(T22)=0,"",O22*(T22*0.01+1))</f>
        <v/>
      </c>
      <c r="Z22" s="1109"/>
      <c r="AA22" s="1109"/>
      <c r="AB22" s="1109"/>
      <c r="AC22" s="406" t="s">
        <v>80</v>
      </c>
    </row>
    <row r="23" spans="3:39" ht="18.75" customHeight="1">
      <c r="C23" s="1154"/>
      <c r="D23" s="1134"/>
      <c r="E23" s="1130" t="s">
        <v>417</v>
      </c>
      <c r="F23" s="1131"/>
      <c r="G23" s="1131"/>
      <c r="H23" s="1131"/>
      <c r="I23" s="1131"/>
      <c r="J23" s="1131"/>
      <c r="K23" s="1131"/>
      <c r="L23" s="1131"/>
      <c r="M23" s="1131"/>
      <c r="N23" s="1132"/>
      <c r="O23" s="1108" t="str">
        <f>表2!N23</f>
        <v/>
      </c>
      <c r="P23" s="1109"/>
      <c r="Q23" s="1109"/>
      <c r="R23" s="1109"/>
      <c r="S23" s="405" t="s">
        <v>15</v>
      </c>
      <c r="T23" s="1110" t="str">
        <f>IF(ISBLANK(表2!U23),"",表2!U23)</f>
        <v/>
      </c>
      <c r="U23" s="1111"/>
      <c r="V23" s="1111"/>
      <c r="W23" s="1112" t="s">
        <v>397</v>
      </c>
      <c r="X23" s="1081"/>
      <c r="Y23" s="1108" t="str">
        <f t="shared" ref="Y23:Y33" si="1">IF(COUNT(T23)=0,"",O23*(T23*0.01+1))</f>
        <v/>
      </c>
      <c r="Z23" s="1109"/>
      <c r="AA23" s="1109"/>
      <c r="AB23" s="1109"/>
      <c r="AC23" s="406" t="s">
        <v>15</v>
      </c>
    </row>
    <row r="24" spans="3:39" ht="18.75" customHeight="1">
      <c r="C24" s="1154"/>
      <c r="D24" s="1134"/>
      <c r="E24" s="1130" t="s">
        <v>418</v>
      </c>
      <c r="F24" s="1131"/>
      <c r="G24" s="1131"/>
      <c r="H24" s="1131"/>
      <c r="I24" s="1131"/>
      <c r="J24" s="1131"/>
      <c r="K24" s="1131"/>
      <c r="L24" s="1131"/>
      <c r="M24" s="1131"/>
      <c r="N24" s="1132"/>
      <c r="O24" s="1108" t="str">
        <f>表2!N24</f>
        <v/>
      </c>
      <c r="P24" s="1109"/>
      <c r="Q24" s="1109"/>
      <c r="R24" s="1109"/>
      <c r="S24" s="405" t="s">
        <v>15</v>
      </c>
      <c r="T24" s="1110" t="str">
        <f>IF(ISBLANK(表2!U24),"",表2!U24)</f>
        <v/>
      </c>
      <c r="U24" s="1111"/>
      <c r="V24" s="1111"/>
      <c r="W24" s="1112" t="s">
        <v>397</v>
      </c>
      <c r="X24" s="1081"/>
      <c r="Y24" s="1108" t="str">
        <f t="shared" si="1"/>
        <v/>
      </c>
      <c r="Z24" s="1109"/>
      <c r="AA24" s="1109"/>
      <c r="AB24" s="1109"/>
      <c r="AC24" s="406" t="s">
        <v>15</v>
      </c>
    </row>
    <row r="25" spans="3:39" ht="18.75" customHeight="1" thickBot="1">
      <c r="C25" s="1155"/>
      <c r="D25" s="1135"/>
      <c r="E25" s="1115" t="s">
        <v>419</v>
      </c>
      <c r="F25" s="1116"/>
      <c r="G25" s="1116"/>
      <c r="H25" s="1116"/>
      <c r="I25" s="1116"/>
      <c r="J25" s="1116"/>
      <c r="K25" s="1116"/>
      <c r="L25" s="1116"/>
      <c r="M25" s="1116"/>
      <c r="N25" s="1117"/>
      <c r="O25" s="1118" t="str">
        <f>表2!N25</f>
        <v/>
      </c>
      <c r="P25" s="1119"/>
      <c r="Q25" s="1119"/>
      <c r="R25" s="1119"/>
      <c r="S25" s="405" t="s">
        <v>15</v>
      </c>
      <c r="T25" s="1120" t="str">
        <f>IF(ISBLANK(表2!U25),"",表2!U25)</f>
        <v/>
      </c>
      <c r="U25" s="1121"/>
      <c r="V25" s="1121"/>
      <c r="W25" s="1122" t="s">
        <v>397</v>
      </c>
      <c r="X25" s="1123"/>
      <c r="Y25" s="1118" t="str">
        <f t="shared" si="1"/>
        <v/>
      </c>
      <c r="Z25" s="1119"/>
      <c r="AA25" s="1119"/>
      <c r="AB25" s="1119"/>
      <c r="AC25" s="406" t="s">
        <v>15</v>
      </c>
    </row>
    <row r="26" spans="3:39" ht="18.75" customHeight="1" thickTop="1">
      <c r="C26" s="1101" t="s">
        <v>420</v>
      </c>
      <c r="D26" s="1102"/>
      <c r="E26" s="1105" t="s">
        <v>421</v>
      </c>
      <c r="F26" s="1106"/>
      <c r="G26" s="1106"/>
      <c r="H26" s="1106"/>
      <c r="I26" s="1106"/>
      <c r="J26" s="1106"/>
      <c r="K26" s="1106"/>
      <c r="L26" s="1106"/>
      <c r="M26" s="1106"/>
      <c r="N26" s="1107"/>
      <c r="O26" s="1124" t="str">
        <f>表2!N26</f>
        <v/>
      </c>
      <c r="P26" s="1125"/>
      <c r="Q26" s="1125"/>
      <c r="R26" s="1125"/>
      <c r="S26" s="412" t="s">
        <v>80</v>
      </c>
      <c r="T26" s="1126" t="str">
        <f>IF(ISBLANK(表2!U26),"",表2!U26)</f>
        <v/>
      </c>
      <c r="U26" s="1127"/>
      <c r="V26" s="1127"/>
      <c r="W26" s="1128" t="s">
        <v>397</v>
      </c>
      <c r="X26" s="1129"/>
      <c r="Y26" s="1124" t="str">
        <f t="shared" si="1"/>
        <v/>
      </c>
      <c r="Z26" s="1125"/>
      <c r="AA26" s="1125"/>
      <c r="AB26" s="1125"/>
      <c r="AC26" s="413" t="s">
        <v>80</v>
      </c>
    </row>
    <row r="27" spans="3:39" ht="18.75" customHeight="1">
      <c r="C27" s="1101"/>
      <c r="D27" s="1102"/>
      <c r="E27" s="1089" t="s">
        <v>422</v>
      </c>
      <c r="F27" s="1089"/>
      <c r="G27" s="1089"/>
      <c r="H27" s="1089"/>
      <c r="I27" s="1089"/>
      <c r="J27" s="1089"/>
      <c r="K27" s="1089"/>
      <c r="L27" s="1089"/>
      <c r="M27" s="1089"/>
      <c r="N27" s="1089"/>
      <c r="O27" s="1108" t="str">
        <f>表2!N27</f>
        <v/>
      </c>
      <c r="P27" s="1109"/>
      <c r="Q27" s="1109"/>
      <c r="R27" s="1109"/>
      <c r="S27" s="405" t="s">
        <v>423</v>
      </c>
      <c r="T27" s="1110" t="str">
        <f>IF(ISBLANK(表2!U27),"",表2!U27)</f>
        <v/>
      </c>
      <c r="U27" s="1111"/>
      <c r="V27" s="1111"/>
      <c r="W27" s="1112" t="s">
        <v>397</v>
      </c>
      <c r="X27" s="1081"/>
      <c r="Y27" s="1108" t="str">
        <f t="shared" si="1"/>
        <v/>
      </c>
      <c r="Z27" s="1109"/>
      <c r="AA27" s="1109"/>
      <c r="AB27" s="1109"/>
      <c r="AC27" s="411" t="s">
        <v>423</v>
      </c>
      <c r="AM27" s="368"/>
    </row>
    <row r="28" spans="3:39" ht="18.75" customHeight="1">
      <c r="C28" s="1101"/>
      <c r="D28" s="1102"/>
      <c r="E28" s="1089" t="s">
        <v>415</v>
      </c>
      <c r="F28" s="1089"/>
      <c r="G28" s="1089"/>
      <c r="H28" s="1089"/>
      <c r="I28" s="1089"/>
      <c r="J28" s="1089"/>
      <c r="K28" s="1089"/>
      <c r="L28" s="1089"/>
      <c r="M28" s="1089"/>
      <c r="N28" s="1089"/>
      <c r="O28" s="1108" t="str">
        <f>表2!N28</f>
        <v/>
      </c>
      <c r="P28" s="1109"/>
      <c r="Q28" s="1109"/>
      <c r="R28" s="1109"/>
      <c r="S28" s="405" t="s">
        <v>229</v>
      </c>
      <c r="T28" s="1110" t="str">
        <f>IF(ISBLANK(表2!U28),"",表2!U28)</f>
        <v/>
      </c>
      <c r="U28" s="1111"/>
      <c r="V28" s="1111"/>
      <c r="W28" s="1112" t="s">
        <v>397</v>
      </c>
      <c r="X28" s="1081"/>
      <c r="Y28" s="1108" t="str">
        <f t="shared" si="1"/>
        <v/>
      </c>
      <c r="Z28" s="1109"/>
      <c r="AA28" s="1109"/>
      <c r="AB28" s="1109"/>
      <c r="AC28" s="405" t="s">
        <v>229</v>
      </c>
    </row>
    <row r="29" spans="3:39" ht="18.75" customHeight="1">
      <c r="C29" s="1101"/>
      <c r="D29" s="1102"/>
      <c r="E29" s="1089" t="s">
        <v>334</v>
      </c>
      <c r="F29" s="1089"/>
      <c r="G29" s="1089"/>
      <c r="H29" s="1089"/>
      <c r="I29" s="1089"/>
      <c r="J29" s="1089"/>
      <c r="K29" s="1089"/>
      <c r="L29" s="1089"/>
      <c r="M29" s="1089"/>
      <c r="N29" s="1089"/>
      <c r="O29" s="1108" t="str">
        <f>表2!N29</f>
        <v/>
      </c>
      <c r="P29" s="1109"/>
      <c r="Q29" s="1109"/>
      <c r="R29" s="1109"/>
      <c r="S29" s="410" t="s">
        <v>414</v>
      </c>
      <c r="T29" s="1110" t="str">
        <f>IF(ISBLANK(表2!U29),"",表2!U29)</f>
        <v/>
      </c>
      <c r="U29" s="1111"/>
      <c r="V29" s="1111"/>
      <c r="W29" s="1113" t="s">
        <v>397</v>
      </c>
      <c r="X29" s="1114"/>
      <c r="Y29" s="1108" t="str">
        <f t="shared" si="1"/>
        <v/>
      </c>
      <c r="Z29" s="1109"/>
      <c r="AA29" s="1109"/>
      <c r="AB29" s="1109"/>
      <c r="AC29" s="410" t="s">
        <v>414</v>
      </c>
    </row>
    <row r="30" spans="3:39" ht="18.75" customHeight="1">
      <c r="C30" s="1101"/>
      <c r="D30" s="1102"/>
      <c r="E30" s="1089" t="s">
        <v>424</v>
      </c>
      <c r="F30" s="1089"/>
      <c r="G30" s="1089"/>
      <c r="H30" s="1089"/>
      <c r="I30" s="1089"/>
      <c r="J30" s="1089"/>
      <c r="K30" s="1089"/>
      <c r="L30" s="1089"/>
      <c r="M30" s="1089"/>
      <c r="N30" s="1089"/>
      <c r="O30" s="1108" t="str">
        <f>表2!N30</f>
        <v/>
      </c>
      <c r="P30" s="1109"/>
      <c r="Q30" s="1109"/>
      <c r="R30" s="1109"/>
      <c r="S30" s="405" t="s">
        <v>80</v>
      </c>
      <c r="T30" s="1110" t="str">
        <f>IF(ISBLANK(表2!U30),"",表2!U30)</f>
        <v/>
      </c>
      <c r="U30" s="1111"/>
      <c r="V30" s="1111"/>
      <c r="W30" s="1112" t="s">
        <v>397</v>
      </c>
      <c r="X30" s="1081"/>
      <c r="Y30" s="1108" t="str">
        <f t="shared" si="1"/>
        <v/>
      </c>
      <c r="Z30" s="1109"/>
      <c r="AA30" s="1109"/>
      <c r="AB30" s="1109"/>
      <c r="AC30" s="406" t="s">
        <v>15</v>
      </c>
    </row>
    <row r="31" spans="3:39" ht="18.75" customHeight="1">
      <c r="C31" s="1101"/>
      <c r="D31" s="1102"/>
      <c r="E31" s="1089" t="s">
        <v>417</v>
      </c>
      <c r="F31" s="1089"/>
      <c r="G31" s="1089"/>
      <c r="H31" s="1089"/>
      <c r="I31" s="1089"/>
      <c r="J31" s="1089"/>
      <c r="K31" s="1089"/>
      <c r="L31" s="1089"/>
      <c r="M31" s="1089"/>
      <c r="N31" s="1089"/>
      <c r="O31" s="1108" t="str">
        <f>表2!N31</f>
        <v/>
      </c>
      <c r="P31" s="1109"/>
      <c r="Q31" s="1109"/>
      <c r="R31" s="1109"/>
      <c r="S31" s="405" t="s">
        <v>80</v>
      </c>
      <c r="T31" s="1110" t="str">
        <f>IF(ISBLANK(表2!U31),"",表2!U31)</f>
        <v/>
      </c>
      <c r="U31" s="1111"/>
      <c r="V31" s="1111"/>
      <c r="W31" s="1112" t="s">
        <v>397</v>
      </c>
      <c r="X31" s="1081"/>
      <c r="Y31" s="1108" t="str">
        <f t="shared" si="1"/>
        <v/>
      </c>
      <c r="Z31" s="1109"/>
      <c r="AA31" s="1109"/>
      <c r="AB31" s="1109"/>
      <c r="AC31" s="406" t="s">
        <v>15</v>
      </c>
    </row>
    <row r="32" spans="3:39" ht="18.75" customHeight="1">
      <c r="C32" s="1101"/>
      <c r="D32" s="1102"/>
      <c r="E32" s="1089" t="s">
        <v>418</v>
      </c>
      <c r="F32" s="1089"/>
      <c r="G32" s="1089"/>
      <c r="H32" s="1089"/>
      <c r="I32" s="1089"/>
      <c r="J32" s="1089"/>
      <c r="K32" s="1089"/>
      <c r="L32" s="1089"/>
      <c r="M32" s="1089"/>
      <c r="N32" s="1089"/>
      <c r="O32" s="1108" t="str">
        <f>表2!N32</f>
        <v/>
      </c>
      <c r="P32" s="1109"/>
      <c r="Q32" s="1109"/>
      <c r="R32" s="1109"/>
      <c r="S32" s="405" t="s">
        <v>80</v>
      </c>
      <c r="T32" s="1110" t="str">
        <f>IF(ISBLANK(表2!U32),"",表2!U32)</f>
        <v/>
      </c>
      <c r="U32" s="1111"/>
      <c r="V32" s="1111"/>
      <c r="W32" s="1112" t="s">
        <v>397</v>
      </c>
      <c r="X32" s="1081"/>
      <c r="Y32" s="1108" t="str">
        <f t="shared" si="1"/>
        <v/>
      </c>
      <c r="Z32" s="1109"/>
      <c r="AA32" s="1109"/>
      <c r="AB32" s="1109"/>
      <c r="AC32" s="406" t="s">
        <v>15</v>
      </c>
    </row>
    <row r="33" spans="3:36" ht="18.75" customHeight="1">
      <c r="C33" s="1103"/>
      <c r="D33" s="1104"/>
      <c r="E33" s="1090" t="s">
        <v>419</v>
      </c>
      <c r="F33" s="1090"/>
      <c r="G33" s="1090"/>
      <c r="H33" s="1090"/>
      <c r="I33" s="1090"/>
      <c r="J33" s="1090"/>
      <c r="K33" s="1090"/>
      <c r="L33" s="1090"/>
      <c r="M33" s="1090"/>
      <c r="N33" s="1090"/>
      <c r="O33" s="1091" t="str">
        <f>表2!N33</f>
        <v/>
      </c>
      <c r="P33" s="1092"/>
      <c r="Q33" s="1092"/>
      <c r="R33" s="1092"/>
      <c r="S33" s="407" t="s">
        <v>80</v>
      </c>
      <c r="T33" s="1093" t="str">
        <f>IF(ISBLANK(表2!U33),"",表2!U33)</f>
        <v/>
      </c>
      <c r="U33" s="1094"/>
      <c r="V33" s="1094"/>
      <c r="W33" s="1095" t="s">
        <v>397</v>
      </c>
      <c r="X33" s="1096"/>
      <c r="Y33" s="1091" t="str">
        <f t="shared" si="1"/>
        <v/>
      </c>
      <c r="Z33" s="1092"/>
      <c r="AA33" s="1092"/>
      <c r="AB33" s="1092"/>
      <c r="AC33" s="408" t="s">
        <v>15</v>
      </c>
    </row>
    <row r="34" spans="3:36" ht="9" customHeight="1">
      <c r="C34" s="369"/>
      <c r="D34" s="369"/>
      <c r="E34" s="369"/>
      <c r="F34" s="370"/>
      <c r="G34" s="370"/>
      <c r="H34" s="370"/>
      <c r="I34" s="370"/>
      <c r="J34" s="370"/>
      <c r="K34" s="370"/>
      <c r="L34" s="370"/>
      <c r="M34" s="370"/>
      <c r="N34" s="370"/>
      <c r="O34" s="371"/>
      <c r="P34" s="371"/>
      <c r="Q34" s="371"/>
      <c r="R34" s="371"/>
      <c r="S34" s="367"/>
      <c r="T34" s="372"/>
      <c r="U34" s="372"/>
      <c r="V34" s="372"/>
      <c r="W34" s="367"/>
      <c r="X34" s="367"/>
      <c r="Y34" s="371"/>
      <c r="Z34" s="371"/>
      <c r="AA34" s="371"/>
      <c r="AB34" s="371"/>
      <c r="AC34" s="373"/>
    </row>
    <row r="35" spans="3:36" ht="27.75" customHeight="1">
      <c r="C35" s="366" t="s">
        <v>438</v>
      </c>
      <c r="AG35" s="375"/>
      <c r="AJ35" s="375"/>
    </row>
    <row r="36" spans="3:36" ht="20.25" customHeight="1" thickBot="1">
      <c r="C36" s="1097" t="s">
        <v>425</v>
      </c>
      <c r="D36" s="1098"/>
      <c r="E36" s="1098"/>
      <c r="F36" s="1098"/>
      <c r="G36" s="1098"/>
      <c r="H36" s="1098"/>
      <c r="I36" s="1098"/>
      <c r="J36" s="1098"/>
      <c r="K36" s="1098"/>
      <c r="L36" s="1098"/>
      <c r="M36" s="1098"/>
      <c r="N36" s="1099"/>
      <c r="O36" s="1100" t="s">
        <v>426</v>
      </c>
      <c r="P36" s="1100"/>
      <c r="Q36" s="1100"/>
      <c r="R36" s="1100"/>
      <c r="S36" s="1100"/>
      <c r="T36" s="1100"/>
      <c r="U36" s="1100"/>
      <c r="V36" s="1100"/>
      <c r="W36" s="1100" t="s">
        <v>427</v>
      </c>
      <c r="X36" s="1100"/>
      <c r="Y36" s="1100"/>
      <c r="Z36" s="1100"/>
      <c r="AA36" s="1100"/>
      <c r="AB36" s="1100"/>
      <c r="AC36" s="1100"/>
    </row>
    <row r="37" spans="3:36" ht="18" customHeight="1" thickTop="1">
      <c r="C37" s="376">
        <v>1</v>
      </c>
      <c r="D37" s="1084" t="s">
        <v>428</v>
      </c>
      <c r="E37" s="1084"/>
      <c r="F37" s="1084"/>
      <c r="G37" s="1084"/>
      <c r="H37" s="1084"/>
      <c r="I37" s="1084"/>
      <c r="J37" s="1084"/>
      <c r="K37" s="1084"/>
      <c r="L37" s="1084"/>
      <c r="M37" s="1084"/>
      <c r="N37" s="1084"/>
      <c r="O37" s="1085">
        <f>表1!S10+表1!S12+表1!S14+表1!S19+表1!S21+表1!S23+表1!S35+表1!S53+表1!S45</f>
        <v>0</v>
      </c>
      <c r="P37" s="1085"/>
      <c r="Q37" s="1085"/>
      <c r="R37" s="1085"/>
      <c r="S37" s="1085"/>
      <c r="T37" s="1086"/>
      <c r="U37" s="1087" t="s">
        <v>204</v>
      </c>
      <c r="V37" s="1088"/>
      <c r="W37" s="1065">
        <f>表1!AE10+表1!AE12+表1!AE14+表1!AE19+表1!AE21+表1!AE23+表1!AE35+表1!AE45+表1!AE53</f>
        <v>0</v>
      </c>
      <c r="X37" s="1065"/>
      <c r="Y37" s="1065"/>
      <c r="Z37" s="1065"/>
      <c r="AA37" s="1065"/>
      <c r="AB37" s="1066"/>
      <c r="AC37" s="409" t="s">
        <v>429</v>
      </c>
    </row>
    <row r="38" spans="3:36" ht="18" customHeight="1">
      <c r="C38" s="377">
        <v>2</v>
      </c>
      <c r="D38" s="1080" t="s">
        <v>430</v>
      </c>
      <c r="E38" s="1080"/>
      <c r="F38" s="1080"/>
      <c r="G38" s="1080"/>
      <c r="H38" s="1080"/>
      <c r="I38" s="1080"/>
      <c r="J38" s="1080"/>
      <c r="K38" s="1080"/>
      <c r="L38" s="1080"/>
      <c r="M38" s="1080"/>
      <c r="N38" s="1080"/>
      <c r="O38" s="1065">
        <f>表1!S37+表1!S39+表1!S55+表1!S57</f>
        <v>0</v>
      </c>
      <c r="P38" s="1065"/>
      <c r="Q38" s="1065"/>
      <c r="R38" s="1065"/>
      <c r="S38" s="1065"/>
      <c r="T38" s="1066"/>
      <c r="U38" s="1081" t="s">
        <v>204</v>
      </c>
      <c r="V38" s="1082"/>
      <c r="W38" s="1065">
        <f>表1!AE37+表1!AE39+表1!AE55+表1!AE57</f>
        <v>0</v>
      </c>
      <c r="X38" s="1065"/>
      <c r="Y38" s="1065"/>
      <c r="Z38" s="1065"/>
      <c r="AA38" s="1065"/>
      <c r="AB38" s="1066"/>
      <c r="AC38" s="405" t="s">
        <v>429</v>
      </c>
    </row>
    <row r="39" spans="3:36" ht="18" customHeight="1">
      <c r="C39" s="377">
        <v>3</v>
      </c>
      <c r="D39" s="1080" t="s">
        <v>431</v>
      </c>
      <c r="E39" s="1080"/>
      <c r="F39" s="1080"/>
      <c r="G39" s="1080"/>
      <c r="H39" s="1080"/>
      <c r="I39" s="1080"/>
      <c r="J39" s="1080"/>
      <c r="K39" s="1080"/>
      <c r="L39" s="1080"/>
      <c r="M39" s="1080"/>
      <c r="N39" s="1080"/>
      <c r="O39" s="1065">
        <f>表1!S33+表1!S51</f>
        <v>0</v>
      </c>
      <c r="P39" s="1065"/>
      <c r="Q39" s="1065"/>
      <c r="R39" s="1065"/>
      <c r="S39" s="1065"/>
      <c r="T39" s="1066"/>
      <c r="U39" s="1067" t="s">
        <v>228</v>
      </c>
      <c r="V39" s="1068"/>
      <c r="W39" s="1065">
        <f>表1!AE33+表1!AE51</f>
        <v>0</v>
      </c>
      <c r="X39" s="1065"/>
      <c r="Y39" s="1065"/>
      <c r="Z39" s="1065"/>
      <c r="AA39" s="1065"/>
      <c r="AB39" s="1066"/>
      <c r="AC39" s="405" t="s">
        <v>429</v>
      </c>
    </row>
    <row r="40" spans="3:36" ht="18" customHeight="1">
      <c r="C40" s="378">
        <v>4</v>
      </c>
      <c r="D40" s="1064" t="s">
        <v>432</v>
      </c>
      <c r="E40" s="1064"/>
      <c r="F40" s="1064"/>
      <c r="G40" s="1064"/>
      <c r="H40" s="1064"/>
      <c r="I40" s="1064"/>
      <c r="J40" s="1064"/>
      <c r="K40" s="1064"/>
      <c r="L40" s="1064"/>
      <c r="M40" s="1064"/>
      <c r="N40" s="1064"/>
      <c r="O40" s="1065">
        <f>表1!S41+表1!S59</f>
        <v>0</v>
      </c>
      <c r="P40" s="1065"/>
      <c r="Q40" s="1065"/>
      <c r="R40" s="1065"/>
      <c r="S40" s="1065"/>
      <c r="T40" s="1066"/>
      <c r="U40" s="1081" t="s">
        <v>204</v>
      </c>
      <c r="V40" s="1082"/>
      <c r="W40" s="1065">
        <f>表1!AE41+表1!AE59</f>
        <v>0</v>
      </c>
      <c r="X40" s="1065"/>
      <c r="Y40" s="1065"/>
      <c r="Z40" s="1065"/>
      <c r="AA40" s="1065"/>
      <c r="AB40" s="1066"/>
      <c r="AC40" s="405" t="s">
        <v>429</v>
      </c>
    </row>
    <row r="41" spans="3:36" ht="18" customHeight="1">
      <c r="C41" s="378">
        <v>5</v>
      </c>
      <c r="D41" s="1064" t="s">
        <v>433</v>
      </c>
      <c r="E41" s="1064"/>
      <c r="F41" s="1064"/>
      <c r="G41" s="1064"/>
      <c r="H41" s="1064"/>
      <c r="I41" s="1064"/>
      <c r="J41" s="1064"/>
      <c r="K41" s="1064"/>
      <c r="L41" s="1064"/>
      <c r="M41" s="1064"/>
      <c r="N41" s="1064"/>
      <c r="O41" s="1065">
        <f>表1!S29+表1!S47</f>
        <v>0</v>
      </c>
      <c r="P41" s="1065"/>
      <c r="Q41" s="1065"/>
      <c r="R41" s="1065"/>
      <c r="S41" s="1065"/>
      <c r="T41" s="1066"/>
      <c r="U41" s="1083" t="s">
        <v>3</v>
      </c>
      <c r="V41" s="1067"/>
      <c r="W41" s="1065">
        <f>表1!AE29+表1!AE47</f>
        <v>0</v>
      </c>
      <c r="X41" s="1065"/>
      <c r="Y41" s="1065"/>
      <c r="Z41" s="1065"/>
      <c r="AA41" s="1065"/>
      <c r="AB41" s="1066"/>
      <c r="AC41" s="405" t="s">
        <v>429</v>
      </c>
    </row>
    <row r="42" spans="3:36" ht="18" customHeight="1">
      <c r="C42" s="378">
        <v>6</v>
      </c>
      <c r="D42" s="1064" t="s">
        <v>434</v>
      </c>
      <c r="E42" s="1064"/>
      <c r="F42" s="1064"/>
      <c r="G42" s="1064"/>
      <c r="H42" s="1064"/>
      <c r="I42" s="1064"/>
      <c r="J42" s="1064"/>
      <c r="K42" s="1064"/>
      <c r="L42" s="1064"/>
      <c r="M42" s="1064"/>
      <c r="N42" s="1064"/>
      <c r="O42" s="1065">
        <f>表1!S31+表1!S49</f>
        <v>0</v>
      </c>
      <c r="P42" s="1065"/>
      <c r="Q42" s="1065"/>
      <c r="R42" s="1065"/>
      <c r="S42" s="1065"/>
      <c r="T42" s="1066"/>
      <c r="U42" s="1067" t="s">
        <v>398</v>
      </c>
      <c r="V42" s="1068"/>
      <c r="W42" s="1065" t="str">
        <f>IF(O42=0,"",表1!AB16+表1!AB45)</f>
        <v/>
      </c>
      <c r="X42" s="1065"/>
      <c r="Y42" s="1065"/>
      <c r="Z42" s="1065"/>
      <c r="AA42" s="1065"/>
      <c r="AB42" s="1066"/>
      <c r="AC42" s="405" t="s">
        <v>429</v>
      </c>
    </row>
    <row r="43" spans="3:36" ht="18" customHeight="1">
      <c r="C43" s="379">
        <v>7</v>
      </c>
      <c r="D43" s="1075" t="s">
        <v>93</v>
      </c>
      <c r="E43" s="1075"/>
      <c r="F43" s="1075"/>
      <c r="G43" s="1075"/>
      <c r="H43" s="1075"/>
      <c r="I43" s="1075"/>
      <c r="J43" s="1075"/>
      <c r="K43" s="1075"/>
      <c r="L43" s="1075"/>
      <c r="M43" s="1075"/>
      <c r="N43" s="1075"/>
      <c r="O43" s="1076"/>
      <c r="P43" s="1076"/>
      <c r="Q43" s="1076"/>
      <c r="R43" s="1076"/>
      <c r="S43" s="1076"/>
      <c r="T43" s="1077"/>
      <c r="U43" s="1078"/>
      <c r="V43" s="1079"/>
      <c r="W43" s="1076"/>
      <c r="X43" s="1076"/>
      <c r="Y43" s="1076"/>
      <c r="Z43" s="1076"/>
      <c r="AA43" s="1076"/>
      <c r="AB43" s="1077"/>
      <c r="AC43" s="407" t="s">
        <v>429</v>
      </c>
    </row>
    <row r="44" spans="3:36" ht="18.75" customHeight="1">
      <c r="O44" s="1069" t="s">
        <v>435</v>
      </c>
      <c r="P44" s="1070"/>
      <c r="Q44" s="1070"/>
      <c r="R44" s="1070"/>
      <c r="S44" s="1070"/>
      <c r="T44" s="1070"/>
      <c r="U44" s="1070"/>
      <c r="V44" s="1070"/>
      <c r="W44" s="720" t="str">
        <f>IF(SUM(W37:AB43)=0,"",SUM(W37:AB43))</f>
        <v/>
      </c>
      <c r="X44" s="721"/>
      <c r="Y44" s="721"/>
      <c r="Z44" s="721"/>
      <c r="AA44" s="721"/>
      <c r="AB44" s="721"/>
      <c r="AC44" s="414" t="s">
        <v>429</v>
      </c>
    </row>
    <row r="45" spans="3:36" ht="19.5" customHeight="1">
      <c r="O45" s="1069" t="s">
        <v>436</v>
      </c>
      <c r="P45" s="1070"/>
      <c r="Q45" s="1070"/>
      <c r="R45" s="1070"/>
      <c r="S45" s="1070"/>
      <c r="T45" s="1070"/>
      <c r="U45" s="1070"/>
      <c r="V45" s="1070"/>
      <c r="W45" s="1071" t="str">
        <f>IF(ISBLANK(表2!U36),"",表2!U36)</f>
        <v/>
      </c>
      <c r="X45" s="1072"/>
      <c r="Y45" s="1072"/>
      <c r="Z45" s="1072"/>
      <c r="AA45" s="1072"/>
      <c r="AB45" s="1072"/>
      <c r="AC45" s="415" t="s">
        <v>437</v>
      </c>
    </row>
    <row r="46" spans="3:36" ht="24.75" customHeight="1">
      <c r="O46" s="1073" t="s">
        <v>438</v>
      </c>
      <c r="P46" s="1074"/>
      <c r="Q46" s="1074"/>
      <c r="R46" s="1074"/>
      <c r="S46" s="1074"/>
      <c r="T46" s="1074"/>
      <c r="U46" s="1074"/>
      <c r="V46" s="1074"/>
      <c r="W46" s="720" t="str">
        <f>IF(COUNT(W45)=0,"",W44*(100-W45)/100)</f>
        <v/>
      </c>
      <c r="X46" s="721"/>
      <c r="Y46" s="721"/>
      <c r="Z46" s="721"/>
      <c r="AA46" s="721"/>
      <c r="AB46" s="721"/>
      <c r="AC46" s="415" t="s">
        <v>429</v>
      </c>
    </row>
    <row r="47" spans="3:36" ht="15.75" customHeight="1"/>
    <row r="48" spans="3:36" ht="15.75" customHeight="1"/>
    <row r="49" ht="13.5" customHeight="1"/>
  </sheetData>
  <mergeCells count="164">
    <mergeCell ref="C2:AC2"/>
    <mergeCell ref="D4:K4"/>
    <mergeCell ref="L4:AB4"/>
    <mergeCell ref="D5:K5"/>
    <mergeCell ref="L5:AB5"/>
    <mergeCell ref="D6:K6"/>
    <mergeCell ref="L6:N6"/>
    <mergeCell ref="S6:U6"/>
    <mergeCell ref="D7:K7"/>
    <mergeCell ref="L7:N7"/>
    <mergeCell ref="S7:U7"/>
    <mergeCell ref="X7:Y7"/>
    <mergeCell ref="C10:N10"/>
    <mergeCell ref="O10:S10"/>
    <mergeCell ref="T10:X10"/>
    <mergeCell ref="Y10:AC10"/>
    <mergeCell ref="C11:C25"/>
    <mergeCell ref="D11:D18"/>
    <mergeCell ref="E11:AC11"/>
    <mergeCell ref="E12:N12"/>
    <mergeCell ref="O12:R12"/>
    <mergeCell ref="T12:V12"/>
    <mergeCell ref="W12:X12"/>
    <mergeCell ref="Y12:AB12"/>
    <mergeCell ref="E13:N13"/>
    <mergeCell ref="O13:R13"/>
    <mergeCell ref="T13:V13"/>
    <mergeCell ref="W13:X13"/>
    <mergeCell ref="Y13:AB13"/>
    <mergeCell ref="E14:N14"/>
    <mergeCell ref="O14:R14"/>
    <mergeCell ref="T14:V14"/>
    <mergeCell ref="W14:X14"/>
    <mergeCell ref="Y14:AB14"/>
    <mergeCell ref="E15:AC15"/>
    <mergeCell ref="E16:N16"/>
    <mergeCell ref="O16:R16"/>
    <mergeCell ref="T16:V16"/>
    <mergeCell ref="W16:X16"/>
    <mergeCell ref="Y16:AB16"/>
    <mergeCell ref="E17:N17"/>
    <mergeCell ref="O17:R17"/>
    <mergeCell ref="T17:V17"/>
    <mergeCell ref="W17:X17"/>
    <mergeCell ref="Y17:AB17"/>
    <mergeCell ref="E18:N18"/>
    <mergeCell ref="O18:R18"/>
    <mergeCell ref="T18:V18"/>
    <mergeCell ref="W18:X18"/>
    <mergeCell ref="Y18:AB18"/>
    <mergeCell ref="D19:D25"/>
    <mergeCell ref="E19:N19"/>
    <mergeCell ref="O19:R19"/>
    <mergeCell ref="T19:V19"/>
    <mergeCell ref="W19:X19"/>
    <mergeCell ref="Y19:AB19"/>
    <mergeCell ref="E20:N20"/>
    <mergeCell ref="O20:R20"/>
    <mergeCell ref="T20:V20"/>
    <mergeCell ref="W20:X20"/>
    <mergeCell ref="Y20:AB20"/>
    <mergeCell ref="E21:N21"/>
    <mergeCell ref="O21:R21"/>
    <mergeCell ref="T21:V21"/>
    <mergeCell ref="W21:X21"/>
    <mergeCell ref="Y21:AB21"/>
    <mergeCell ref="E22:N22"/>
    <mergeCell ref="O22:R22"/>
    <mergeCell ref="T22:V22"/>
    <mergeCell ref="W22:X22"/>
    <mergeCell ref="Y22:AB22"/>
    <mergeCell ref="E23:N23"/>
    <mergeCell ref="O23:R23"/>
    <mergeCell ref="T23:V23"/>
    <mergeCell ref="W23:X23"/>
    <mergeCell ref="Y23:AB23"/>
    <mergeCell ref="E24:N24"/>
    <mergeCell ref="O24:R24"/>
    <mergeCell ref="T24:V24"/>
    <mergeCell ref="W24:X24"/>
    <mergeCell ref="Y24:AB24"/>
    <mergeCell ref="E25:N25"/>
    <mergeCell ref="O25:R25"/>
    <mergeCell ref="T25:V25"/>
    <mergeCell ref="W25:X25"/>
    <mergeCell ref="Y25:AB25"/>
    <mergeCell ref="O26:R26"/>
    <mergeCell ref="T26:V26"/>
    <mergeCell ref="W26:X26"/>
    <mergeCell ref="Y26:AB26"/>
    <mergeCell ref="E27:N27"/>
    <mergeCell ref="O27:R27"/>
    <mergeCell ref="T27:V27"/>
    <mergeCell ref="W27:X27"/>
    <mergeCell ref="Y27:AB27"/>
    <mergeCell ref="E28:N28"/>
    <mergeCell ref="O28:R28"/>
    <mergeCell ref="T28:V28"/>
    <mergeCell ref="W28:X28"/>
    <mergeCell ref="Y28:AB28"/>
    <mergeCell ref="O32:R32"/>
    <mergeCell ref="T32:V32"/>
    <mergeCell ref="W32:X32"/>
    <mergeCell ref="Y32:AB32"/>
    <mergeCell ref="E29:N29"/>
    <mergeCell ref="O29:R29"/>
    <mergeCell ref="T29:V29"/>
    <mergeCell ref="W29:X29"/>
    <mergeCell ref="Y29:AB29"/>
    <mergeCell ref="E30:N30"/>
    <mergeCell ref="O30:R30"/>
    <mergeCell ref="T30:V30"/>
    <mergeCell ref="W30:X30"/>
    <mergeCell ref="Y30:AB30"/>
    <mergeCell ref="D37:N37"/>
    <mergeCell ref="O37:T37"/>
    <mergeCell ref="U37:V37"/>
    <mergeCell ref="W37:AB37"/>
    <mergeCell ref="E32:N32"/>
    <mergeCell ref="D38:N38"/>
    <mergeCell ref="O38:T38"/>
    <mergeCell ref="U38:V38"/>
    <mergeCell ref="W38:AB38"/>
    <mergeCell ref="E33:N33"/>
    <mergeCell ref="O33:R33"/>
    <mergeCell ref="T33:V33"/>
    <mergeCell ref="W33:X33"/>
    <mergeCell ref="Y33:AB33"/>
    <mergeCell ref="C36:N36"/>
    <mergeCell ref="O36:V36"/>
    <mergeCell ref="W36:AC36"/>
    <mergeCell ref="C26:D33"/>
    <mergeCell ref="E26:N26"/>
    <mergeCell ref="E31:N31"/>
    <mergeCell ref="O31:R31"/>
    <mergeCell ref="T31:V31"/>
    <mergeCell ref="W31:X31"/>
    <mergeCell ref="Y31:AB31"/>
    <mergeCell ref="D39:N39"/>
    <mergeCell ref="O39:T39"/>
    <mergeCell ref="U39:V39"/>
    <mergeCell ref="W39:AB39"/>
    <mergeCell ref="D40:N40"/>
    <mergeCell ref="O40:T40"/>
    <mergeCell ref="U40:V40"/>
    <mergeCell ref="W40:AB40"/>
    <mergeCell ref="D41:N41"/>
    <mergeCell ref="O41:T41"/>
    <mergeCell ref="U41:V41"/>
    <mergeCell ref="W41:AB41"/>
    <mergeCell ref="D42:N42"/>
    <mergeCell ref="O42:T42"/>
    <mergeCell ref="U42:V42"/>
    <mergeCell ref="W42:AB42"/>
    <mergeCell ref="O45:V45"/>
    <mergeCell ref="W45:AB45"/>
    <mergeCell ref="O46:V46"/>
    <mergeCell ref="W46:AB46"/>
    <mergeCell ref="D43:N43"/>
    <mergeCell ref="O43:T43"/>
    <mergeCell ref="U43:V43"/>
    <mergeCell ref="W43:AB43"/>
    <mergeCell ref="O44:V44"/>
    <mergeCell ref="W44:AB44"/>
  </mergeCells>
  <phoneticPr fontId="2"/>
  <pageMargins left="0.59055118110236227" right="0.59055118110236227" top="0.31496062992125984" bottom="0.31496062992125984" header="0.31496062992125984" footer="0.27559055118110237"/>
  <pageSetup paperSize="9" orientation="portrait" r:id="rId1"/>
  <headerFooter scaleWithDoc="0" alignWithMargins="0">
    <oddFooter>&amp;L&amp;9 2026.03.31更B&amp;C-14-</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7B23-6226-4E6D-B5C4-3F1DC133422F}">
  <sheetPr codeName="Sheet2">
    <pageSetUpPr fitToPage="1"/>
  </sheetPr>
  <dimension ref="A1:F54"/>
  <sheetViews>
    <sheetView zoomScaleNormal="100" workbookViewId="0">
      <selection activeCell="A7" sqref="A7"/>
    </sheetView>
  </sheetViews>
  <sheetFormatPr defaultRowHeight="17.25"/>
  <cols>
    <col min="1" max="3" width="3.625" style="15" customWidth="1"/>
    <col min="4" max="4" width="3.625" style="20" customWidth="1"/>
    <col min="5" max="5" width="90.75" style="14" customWidth="1"/>
    <col min="6" max="6" width="6" style="5" customWidth="1"/>
    <col min="7" max="16384" width="9" style="5"/>
  </cols>
  <sheetData>
    <row r="1" spans="1:6" ht="23.25" customHeight="1">
      <c r="A1" s="515" t="s">
        <v>79</v>
      </c>
      <c r="B1" s="516"/>
      <c r="C1" s="516"/>
      <c r="D1" s="516"/>
      <c r="E1" s="516"/>
    </row>
    <row r="2" spans="1:6" s="10" customFormat="1" ht="19.5" customHeight="1">
      <c r="A2" s="6" t="s">
        <v>237</v>
      </c>
      <c r="B2" s="6"/>
      <c r="C2" s="7"/>
      <c r="D2" s="8"/>
      <c r="E2" s="9"/>
    </row>
    <row r="3" spans="1:6" s="258" customFormat="1" ht="14.25" customHeight="1">
      <c r="A3" s="254" t="s">
        <v>376</v>
      </c>
      <c r="B3" s="255"/>
      <c r="C3" s="255"/>
      <c r="D3" s="256"/>
      <c r="E3" s="257"/>
      <c r="F3" s="256"/>
    </row>
    <row r="4" spans="1:6" ht="25.5" customHeight="1">
      <c r="A4" s="253" t="s">
        <v>76</v>
      </c>
      <c r="B4" s="253"/>
      <c r="C4" s="12"/>
      <c r="D4" s="13"/>
    </row>
    <row r="5" spans="1:6" s="260" customFormat="1" ht="22.5" customHeight="1">
      <c r="A5" s="279" t="s">
        <v>35</v>
      </c>
      <c r="B5" s="280" t="s">
        <v>36</v>
      </c>
      <c r="C5" s="281" t="s">
        <v>296</v>
      </c>
      <c r="D5" s="282" t="s">
        <v>37</v>
      </c>
      <c r="E5" s="283" t="s">
        <v>297</v>
      </c>
      <c r="F5" s="259" t="s">
        <v>298</v>
      </c>
    </row>
    <row r="6" spans="1:6" ht="22.5" customHeight="1">
      <c r="A6" s="517" t="s">
        <v>135</v>
      </c>
      <c r="B6" s="518"/>
      <c r="C6" s="518"/>
      <c r="D6" s="518"/>
      <c r="E6" s="518"/>
      <c r="F6" s="278"/>
    </row>
    <row r="7" spans="1:6" ht="30" customHeight="1">
      <c r="A7" s="262"/>
      <c r="B7" s="263"/>
      <c r="C7" s="264" t="s">
        <v>26</v>
      </c>
      <c r="D7" s="265" t="s">
        <v>139</v>
      </c>
      <c r="E7" s="266" t="s">
        <v>346</v>
      </c>
      <c r="F7" s="261"/>
    </row>
    <row r="8" spans="1:6" ht="20.100000000000001" customHeight="1">
      <c r="A8" s="262"/>
      <c r="B8" s="263"/>
      <c r="C8" s="284" t="s">
        <v>26</v>
      </c>
      <c r="D8" s="267" t="s">
        <v>140</v>
      </c>
      <c r="E8" s="266" t="s">
        <v>299</v>
      </c>
      <c r="F8" s="261"/>
    </row>
    <row r="9" spans="1:6" ht="20.100000000000001" customHeight="1">
      <c r="A9" s="262"/>
      <c r="B9" s="263"/>
      <c r="C9" s="284" t="s">
        <v>26</v>
      </c>
      <c r="D9" s="267" t="s">
        <v>141</v>
      </c>
      <c r="E9" s="266" t="s">
        <v>450</v>
      </c>
      <c r="F9" s="261"/>
    </row>
    <row r="10" spans="1:6" s="17" customFormat="1" ht="22.5" customHeight="1">
      <c r="A10" s="519" t="s">
        <v>136</v>
      </c>
      <c r="B10" s="514"/>
      <c r="C10" s="514"/>
      <c r="D10" s="514"/>
      <c r="E10" s="514"/>
      <c r="F10" s="268"/>
    </row>
    <row r="11" spans="1:6" s="17" customFormat="1" ht="41.25" customHeight="1">
      <c r="A11" s="269"/>
      <c r="B11" s="270"/>
      <c r="C11" s="264" t="s">
        <v>26</v>
      </c>
      <c r="D11" s="271" t="s">
        <v>139</v>
      </c>
      <c r="E11" s="272" t="s">
        <v>555</v>
      </c>
      <c r="F11" s="268"/>
    </row>
    <row r="12" spans="1:6" ht="20.100000000000001" customHeight="1">
      <c r="A12" s="262"/>
      <c r="B12" s="263"/>
      <c r="C12" s="264" t="s">
        <v>26</v>
      </c>
      <c r="D12" s="267" t="s">
        <v>38</v>
      </c>
      <c r="E12" s="266" t="s">
        <v>449</v>
      </c>
      <c r="F12" s="261"/>
    </row>
    <row r="13" spans="1:6" ht="22.5" customHeight="1">
      <c r="A13" s="513" t="s">
        <v>42</v>
      </c>
      <c r="B13" s="514"/>
      <c r="C13" s="514"/>
      <c r="D13" s="514"/>
      <c r="E13" s="514"/>
      <c r="F13" s="261"/>
    </row>
    <row r="14" spans="1:6" ht="20.100000000000001" customHeight="1">
      <c r="A14" s="262"/>
      <c r="B14" s="263"/>
      <c r="C14" s="264" t="s">
        <v>26</v>
      </c>
      <c r="D14" s="265" t="s">
        <v>142</v>
      </c>
      <c r="E14" s="266" t="s">
        <v>300</v>
      </c>
      <c r="F14" s="261"/>
    </row>
    <row r="15" spans="1:6" ht="20.100000000000001" customHeight="1">
      <c r="A15" s="262"/>
      <c r="B15" s="263"/>
      <c r="C15" s="264" t="s">
        <v>26</v>
      </c>
      <c r="D15" s="267" t="s">
        <v>143</v>
      </c>
      <c r="E15" s="266" t="s">
        <v>301</v>
      </c>
      <c r="F15" s="261"/>
    </row>
    <row r="16" spans="1:6" ht="19.5" customHeight="1">
      <c r="A16" s="262"/>
      <c r="B16" s="263"/>
      <c r="C16" s="264" t="s">
        <v>26</v>
      </c>
      <c r="D16" s="267" t="s">
        <v>144</v>
      </c>
      <c r="E16" s="266" t="s">
        <v>302</v>
      </c>
      <c r="F16" s="261"/>
    </row>
    <row r="17" spans="1:6" ht="22.5" customHeight="1">
      <c r="A17" s="513" t="s">
        <v>43</v>
      </c>
      <c r="B17" s="514"/>
      <c r="C17" s="514"/>
      <c r="D17" s="514"/>
      <c r="E17" s="514"/>
      <c r="F17" s="261"/>
    </row>
    <row r="18" spans="1:6" ht="20.100000000000001" customHeight="1">
      <c r="A18" s="262"/>
      <c r="B18" s="263"/>
      <c r="C18" s="264" t="s">
        <v>26</v>
      </c>
      <c r="D18" s="265" t="s">
        <v>145</v>
      </c>
      <c r="E18" s="266" t="s">
        <v>303</v>
      </c>
      <c r="F18" s="261"/>
    </row>
    <row r="19" spans="1:6" ht="30" customHeight="1">
      <c r="A19" s="262"/>
      <c r="B19" s="263"/>
      <c r="C19" s="264" t="s">
        <v>26</v>
      </c>
      <c r="D19" s="267" t="s">
        <v>128</v>
      </c>
      <c r="E19" s="266" t="s">
        <v>348</v>
      </c>
      <c r="F19" s="261"/>
    </row>
    <row r="20" spans="1:6" ht="33.75" customHeight="1">
      <c r="A20" s="273"/>
      <c r="B20" s="274"/>
      <c r="C20" s="285" t="s">
        <v>26</v>
      </c>
      <c r="D20" s="275" t="s">
        <v>146</v>
      </c>
      <c r="E20" s="276" t="s">
        <v>347</v>
      </c>
      <c r="F20" s="277"/>
    </row>
    <row r="21" spans="1:6" ht="24" customHeight="1">
      <c r="A21" s="253" t="s">
        <v>77</v>
      </c>
      <c r="B21" s="11"/>
      <c r="C21" s="12"/>
      <c r="D21" s="13"/>
    </row>
    <row r="22" spans="1:6" s="260" customFormat="1" ht="22.5" customHeight="1">
      <c r="A22" s="279" t="s">
        <v>35</v>
      </c>
      <c r="B22" s="280" t="s">
        <v>36</v>
      </c>
      <c r="C22" s="281" t="s">
        <v>296</v>
      </c>
      <c r="D22" s="282" t="s">
        <v>37</v>
      </c>
      <c r="E22" s="283" t="s">
        <v>297</v>
      </c>
      <c r="F22" s="259" t="s">
        <v>298</v>
      </c>
    </row>
    <row r="23" spans="1:6" ht="22.5" customHeight="1">
      <c r="A23" s="520" t="s">
        <v>137</v>
      </c>
      <c r="B23" s="521"/>
      <c r="C23" s="521"/>
      <c r="D23" s="521"/>
      <c r="E23" s="521"/>
      <c r="F23" s="286"/>
    </row>
    <row r="24" spans="1:6" ht="20.100000000000001" customHeight="1">
      <c r="A24" s="262"/>
      <c r="B24" s="263"/>
      <c r="C24" s="264" t="s">
        <v>26</v>
      </c>
      <c r="D24" s="265" t="s">
        <v>145</v>
      </c>
      <c r="E24" s="266" t="s">
        <v>506</v>
      </c>
      <c r="F24" s="287" t="s">
        <v>304</v>
      </c>
    </row>
    <row r="25" spans="1:6" ht="20.100000000000001" customHeight="1">
      <c r="A25" s="262"/>
      <c r="B25" s="263"/>
      <c r="C25" s="264" t="s">
        <v>26</v>
      </c>
      <c r="D25" s="265" t="s">
        <v>147</v>
      </c>
      <c r="E25" s="266" t="s">
        <v>308</v>
      </c>
      <c r="F25" s="287" t="s">
        <v>305</v>
      </c>
    </row>
    <row r="26" spans="1:6" ht="32.25" customHeight="1">
      <c r="A26" s="262"/>
      <c r="B26" s="263"/>
      <c r="C26" s="264" t="s">
        <v>26</v>
      </c>
      <c r="D26" s="267" t="s">
        <v>148</v>
      </c>
      <c r="E26" s="266" t="s">
        <v>349</v>
      </c>
      <c r="F26" s="261"/>
    </row>
    <row r="27" spans="1:6" ht="33" customHeight="1">
      <c r="A27" s="262"/>
      <c r="B27" s="263"/>
      <c r="C27" s="264" t="s">
        <v>26</v>
      </c>
      <c r="D27" s="267" t="s">
        <v>149</v>
      </c>
      <c r="E27" s="266" t="s">
        <v>350</v>
      </c>
      <c r="F27" s="261"/>
    </row>
    <row r="28" spans="1:6" ht="22.5" customHeight="1">
      <c r="A28" s="513" t="s">
        <v>44</v>
      </c>
      <c r="B28" s="514"/>
      <c r="C28" s="514"/>
      <c r="D28" s="514"/>
      <c r="E28" s="514"/>
      <c r="F28" s="261"/>
    </row>
    <row r="29" spans="1:6" ht="20.100000000000001" customHeight="1">
      <c r="A29" s="262"/>
      <c r="B29" s="263"/>
      <c r="C29" s="264" t="s">
        <v>26</v>
      </c>
      <c r="D29" s="265" t="s">
        <v>145</v>
      </c>
      <c r="E29" s="266" t="s">
        <v>309</v>
      </c>
      <c r="F29" s="261"/>
    </row>
    <row r="30" spans="1:6" ht="33" customHeight="1">
      <c r="A30" s="262"/>
      <c r="B30" s="263"/>
      <c r="C30" s="264" t="s">
        <v>26</v>
      </c>
      <c r="D30" s="265" t="s">
        <v>150</v>
      </c>
      <c r="E30" s="266" t="s">
        <v>351</v>
      </c>
      <c r="F30" s="287" t="s">
        <v>306</v>
      </c>
    </row>
    <row r="31" spans="1:6" ht="20.100000000000001" customHeight="1">
      <c r="A31" s="262"/>
      <c r="B31" s="263"/>
      <c r="C31" s="264" t="s">
        <v>26</v>
      </c>
      <c r="D31" s="267" t="s">
        <v>151</v>
      </c>
      <c r="E31" s="266" t="s">
        <v>310</v>
      </c>
      <c r="F31" s="261"/>
    </row>
    <row r="32" spans="1:6" ht="29.25" customHeight="1">
      <c r="A32" s="262"/>
      <c r="B32" s="263"/>
      <c r="C32" s="264" t="s">
        <v>26</v>
      </c>
      <c r="D32" s="267" t="s">
        <v>149</v>
      </c>
      <c r="E32" s="266" t="s">
        <v>352</v>
      </c>
      <c r="F32" s="261"/>
    </row>
    <row r="33" spans="1:6" ht="20.100000000000001" customHeight="1">
      <c r="A33" s="262"/>
      <c r="B33" s="263"/>
      <c r="C33" s="264" t="s">
        <v>26</v>
      </c>
      <c r="D33" s="267" t="s">
        <v>152</v>
      </c>
      <c r="E33" s="266" t="s">
        <v>311</v>
      </c>
      <c r="F33" s="261"/>
    </row>
    <row r="34" spans="1:6" ht="22.5" customHeight="1">
      <c r="A34" s="513" t="s">
        <v>45</v>
      </c>
      <c r="B34" s="514"/>
      <c r="C34" s="514"/>
      <c r="D34" s="514"/>
      <c r="E34" s="514"/>
      <c r="F34" s="261"/>
    </row>
    <row r="35" spans="1:6" ht="20.100000000000001" customHeight="1">
      <c r="A35" s="262"/>
      <c r="B35" s="263"/>
      <c r="C35" s="264" t="s">
        <v>26</v>
      </c>
      <c r="D35" s="265" t="s">
        <v>153</v>
      </c>
      <c r="E35" s="266" t="s">
        <v>312</v>
      </c>
      <c r="F35" s="261"/>
    </row>
    <row r="36" spans="1:6" ht="30" customHeight="1">
      <c r="A36" s="262"/>
      <c r="B36" s="263"/>
      <c r="C36" s="264" t="s">
        <v>26</v>
      </c>
      <c r="D36" s="265" t="s">
        <v>139</v>
      </c>
      <c r="E36" s="266" t="s">
        <v>353</v>
      </c>
      <c r="F36" s="261"/>
    </row>
    <row r="37" spans="1:6" ht="20.100000000000001" customHeight="1">
      <c r="A37" s="262"/>
      <c r="B37" s="263"/>
      <c r="C37" s="264" t="s">
        <v>26</v>
      </c>
      <c r="D37" s="265" t="s">
        <v>143</v>
      </c>
      <c r="E37" s="266" t="s">
        <v>313</v>
      </c>
      <c r="F37" s="261"/>
    </row>
    <row r="38" spans="1:6" ht="30" customHeight="1">
      <c r="A38" s="262"/>
      <c r="B38" s="263"/>
      <c r="C38" s="264" t="s">
        <v>26</v>
      </c>
      <c r="D38" s="267" t="s">
        <v>154</v>
      </c>
      <c r="E38" s="266" t="s">
        <v>354</v>
      </c>
      <c r="F38" s="261"/>
    </row>
    <row r="39" spans="1:6" ht="22.5" customHeight="1">
      <c r="A39" s="513" t="s">
        <v>46</v>
      </c>
      <c r="B39" s="514"/>
      <c r="C39" s="514"/>
      <c r="D39" s="514"/>
      <c r="E39" s="514"/>
      <c r="F39" s="261"/>
    </row>
    <row r="40" spans="1:6" ht="30" customHeight="1">
      <c r="A40" s="262"/>
      <c r="B40" s="263"/>
      <c r="C40" s="264" t="s">
        <v>26</v>
      </c>
      <c r="D40" s="265" t="s">
        <v>155</v>
      </c>
      <c r="E40" s="266" t="s">
        <v>355</v>
      </c>
      <c r="F40" s="261"/>
    </row>
    <row r="41" spans="1:6" ht="27.75" customHeight="1">
      <c r="A41" s="262"/>
      <c r="B41" s="263"/>
      <c r="C41" s="264" t="s">
        <v>26</v>
      </c>
      <c r="D41" s="267" t="s">
        <v>129</v>
      </c>
      <c r="E41" s="266" t="s">
        <v>527</v>
      </c>
      <c r="F41" s="261"/>
    </row>
    <row r="42" spans="1:6" ht="30" customHeight="1">
      <c r="A42" s="262"/>
      <c r="B42" s="263"/>
      <c r="C42" s="264" t="s">
        <v>26</v>
      </c>
      <c r="D42" s="267" t="s">
        <v>147</v>
      </c>
      <c r="E42" s="266" t="s">
        <v>356</v>
      </c>
      <c r="F42" s="288" t="s">
        <v>307</v>
      </c>
    </row>
    <row r="43" spans="1:6" ht="30" customHeight="1">
      <c r="A43" s="273"/>
      <c r="B43" s="274"/>
      <c r="C43" s="285" t="s">
        <v>26</v>
      </c>
      <c r="D43" s="275" t="s">
        <v>34</v>
      </c>
      <c r="E43" s="276" t="s">
        <v>357</v>
      </c>
      <c r="F43" s="277"/>
    </row>
    <row r="54" spans="4:5">
      <c r="D54" s="16"/>
      <c r="E54" s="18"/>
    </row>
  </sheetData>
  <mergeCells count="9">
    <mergeCell ref="A28:E28"/>
    <mergeCell ref="A34:E34"/>
    <mergeCell ref="A39:E39"/>
    <mergeCell ref="A1:E1"/>
    <mergeCell ref="A6:E6"/>
    <mergeCell ref="A10:E10"/>
    <mergeCell ref="A13:E13"/>
    <mergeCell ref="A17:E17"/>
    <mergeCell ref="A23:E23"/>
  </mergeCells>
  <phoneticPr fontId="2"/>
  <pageMargins left="0.6692913385826772" right="0.19685039370078741" top="0.39370078740157483" bottom="0.51181102362204722" header="0.31496062992125984" footer="0.27559055118110237"/>
  <pageSetup paperSize="9" scale="82" orientation="portrait" r:id="rId1"/>
  <headerFooter scaleWithDoc="0" alignWithMargins="0">
    <oddFooter>&amp;L&amp;9 2026.03.31更B&amp;C-1-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569" r:id="rId4" name="Check Box 10393">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0570" r:id="rId5" name="Check Box 10394">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283" r:id="rId6" name="Check Box 187">
              <controlPr defaultSize="0" autoFill="0" autoLine="0" autoPict="0">
                <anchor moveWithCells="1" sizeWithCells="1">
                  <from>
                    <xdr:col>0</xdr:col>
                    <xdr:colOff>0</xdr:colOff>
                    <xdr:row>42</xdr:row>
                    <xdr:rowOff>19050</xdr:rowOff>
                  </from>
                  <to>
                    <xdr:col>1</xdr:col>
                    <xdr:colOff>28575</xdr:colOff>
                    <xdr:row>42</xdr:row>
                    <xdr:rowOff>228600</xdr:rowOff>
                  </to>
                </anchor>
              </controlPr>
            </control>
          </mc:Choice>
        </mc:AlternateContent>
        <mc:AlternateContent xmlns:mc="http://schemas.openxmlformats.org/markup-compatibility/2006">
          <mc:Choice Requires="x14">
            <control shapeId="4284" r:id="rId7" name="Check Box 188">
              <controlPr defaultSize="0" autoFill="0" autoLine="0" autoPict="0">
                <anchor moveWithCells="1" sizeWithCells="1">
                  <from>
                    <xdr:col>1</xdr:col>
                    <xdr:colOff>0</xdr:colOff>
                    <xdr:row>42</xdr:row>
                    <xdr:rowOff>19050</xdr:rowOff>
                  </from>
                  <to>
                    <xdr:col>2</xdr:col>
                    <xdr:colOff>28575</xdr:colOff>
                    <xdr:row>42</xdr:row>
                    <xdr:rowOff>228600</xdr:rowOff>
                  </to>
                </anchor>
              </controlPr>
            </control>
          </mc:Choice>
        </mc:AlternateContent>
        <mc:AlternateContent xmlns:mc="http://schemas.openxmlformats.org/markup-compatibility/2006">
          <mc:Choice Requires="x14">
            <control shapeId="4281" r:id="rId8" name="Check Box 185">
              <controlPr defaultSize="0" autoFill="0" autoLine="0" autoPict="0">
                <anchor moveWithCells="1" sizeWithCells="1">
                  <from>
                    <xdr:col>0</xdr:col>
                    <xdr:colOff>0</xdr:colOff>
                    <xdr:row>41</xdr:row>
                    <xdr:rowOff>19050</xdr:rowOff>
                  </from>
                  <to>
                    <xdr:col>1</xdr:col>
                    <xdr:colOff>28575</xdr:colOff>
                    <xdr:row>41</xdr:row>
                    <xdr:rowOff>228600</xdr:rowOff>
                  </to>
                </anchor>
              </controlPr>
            </control>
          </mc:Choice>
        </mc:AlternateContent>
        <mc:AlternateContent xmlns:mc="http://schemas.openxmlformats.org/markup-compatibility/2006">
          <mc:Choice Requires="x14">
            <control shapeId="4282" r:id="rId9" name="Check Box 186">
              <controlPr defaultSize="0" autoFill="0" autoLine="0" autoPict="0">
                <anchor moveWithCells="1" sizeWithCells="1">
                  <from>
                    <xdr:col>1</xdr:col>
                    <xdr:colOff>0</xdr:colOff>
                    <xdr:row>41</xdr:row>
                    <xdr:rowOff>19050</xdr:rowOff>
                  </from>
                  <to>
                    <xdr:col>2</xdr:col>
                    <xdr:colOff>28575</xdr:colOff>
                    <xdr:row>41</xdr:row>
                    <xdr:rowOff>228600</xdr:rowOff>
                  </to>
                </anchor>
              </controlPr>
            </control>
          </mc:Choice>
        </mc:AlternateContent>
        <mc:AlternateContent xmlns:mc="http://schemas.openxmlformats.org/markup-compatibility/2006">
          <mc:Choice Requires="x14">
            <control shapeId="4279" r:id="rId10" name="Check Box 183">
              <controlPr defaultSize="0" autoFill="0" autoLine="0" autoPict="0">
                <anchor moveWithCells="1" sizeWithCells="1">
                  <from>
                    <xdr:col>0</xdr:col>
                    <xdr:colOff>0</xdr:colOff>
                    <xdr:row>40</xdr:row>
                    <xdr:rowOff>19050</xdr:rowOff>
                  </from>
                  <to>
                    <xdr:col>1</xdr:col>
                    <xdr:colOff>28575</xdr:colOff>
                    <xdr:row>40</xdr:row>
                    <xdr:rowOff>228600</xdr:rowOff>
                  </to>
                </anchor>
              </controlPr>
            </control>
          </mc:Choice>
        </mc:AlternateContent>
        <mc:AlternateContent xmlns:mc="http://schemas.openxmlformats.org/markup-compatibility/2006">
          <mc:Choice Requires="x14">
            <control shapeId="4280" r:id="rId11" name="Check Box 184">
              <controlPr defaultSize="0" autoFill="0" autoLine="0" autoPict="0">
                <anchor moveWithCells="1" sizeWithCells="1">
                  <from>
                    <xdr:col>1</xdr:col>
                    <xdr:colOff>0</xdr:colOff>
                    <xdr:row>40</xdr:row>
                    <xdr:rowOff>19050</xdr:rowOff>
                  </from>
                  <to>
                    <xdr:col>2</xdr:col>
                    <xdr:colOff>28575</xdr:colOff>
                    <xdr:row>40</xdr:row>
                    <xdr:rowOff>228600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sizeWithCells="1">
                  <from>
                    <xdr:col>0</xdr:col>
                    <xdr:colOff>0</xdr:colOff>
                    <xdr:row>39</xdr:row>
                    <xdr:rowOff>85725</xdr:rowOff>
                  </from>
                  <to>
                    <xdr:col>1</xdr:col>
                    <xdr:colOff>28575</xdr:colOff>
                    <xdr:row>39</xdr:row>
                    <xdr:rowOff>295275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sizeWithCells="1">
                  <from>
                    <xdr:col>1</xdr:col>
                    <xdr:colOff>0</xdr:colOff>
                    <xdr:row>39</xdr:row>
                    <xdr:rowOff>85725</xdr:rowOff>
                  </from>
                  <to>
                    <xdr:col>2</xdr:col>
                    <xdr:colOff>28575</xdr:colOff>
                    <xdr:row>39</xdr:row>
                    <xdr:rowOff>295275</xdr:rowOff>
                  </to>
                </anchor>
              </controlPr>
            </control>
          </mc:Choice>
        </mc:AlternateContent>
        <mc:AlternateContent xmlns:mc="http://schemas.openxmlformats.org/markup-compatibility/2006">
          <mc:Choice Requires="x14">
            <control shapeId="4273" r:id="rId14" name="Check Box 177">
              <controlPr defaultSize="0" autoFill="0" autoLine="0" autoPict="0">
                <anchor moveWithCells="1" sizeWithCells="1">
                  <from>
                    <xdr:col>0</xdr:col>
                    <xdr:colOff>0</xdr:colOff>
                    <xdr:row>37</xdr:row>
                    <xdr:rowOff>85725</xdr:rowOff>
                  </from>
                  <to>
                    <xdr:col>1</xdr:col>
                    <xdr:colOff>28575</xdr:colOff>
                    <xdr:row>37</xdr:row>
                    <xdr:rowOff>295275</xdr:rowOff>
                  </to>
                </anchor>
              </controlPr>
            </control>
          </mc:Choice>
        </mc:AlternateContent>
        <mc:AlternateContent xmlns:mc="http://schemas.openxmlformats.org/markup-compatibility/2006">
          <mc:Choice Requires="x14">
            <control shapeId="4274" r:id="rId15" name="Check Box 178">
              <controlPr defaultSize="0" autoFill="0" autoLine="0" autoPict="0">
                <anchor moveWithCells="1" sizeWithCells="1">
                  <from>
                    <xdr:col>1</xdr:col>
                    <xdr:colOff>0</xdr:colOff>
                    <xdr:row>37</xdr:row>
                    <xdr:rowOff>85725</xdr:rowOff>
                  </from>
                  <to>
                    <xdr:col>2</xdr:col>
                    <xdr:colOff>28575</xdr:colOff>
                    <xdr:row>37</xdr:row>
                    <xdr:rowOff>295275</xdr:rowOff>
                  </to>
                </anchor>
              </controlPr>
            </control>
          </mc:Choice>
        </mc:AlternateContent>
        <mc:AlternateContent xmlns:mc="http://schemas.openxmlformats.org/markup-compatibility/2006">
          <mc:Choice Requires="x14">
            <control shapeId="4269" r:id="rId16" name="Check Box 173">
              <controlPr defaultSize="0" autoFill="0" autoLine="0" autoPict="0">
                <anchor moveWithCells="1" sizeWithCells="1">
                  <from>
                    <xdr:col>0</xdr:col>
                    <xdr:colOff>0</xdr:colOff>
                    <xdr:row>36</xdr:row>
                    <xdr:rowOff>19050</xdr:rowOff>
                  </from>
                  <to>
                    <xdr:col>1</xdr:col>
                    <xdr:colOff>28575</xdr:colOff>
                    <xdr:row>36</xdr:row>
                    <xdr:rowOff>228600</xdr:rowOff>
                  </to>
                </anchor>
              </controlPr>
            </control>
          </mc:Choice>
        </mc:AlternateContent>
        <mc:AlternateContent xmlns:mc="http://schemas.openxmlformats.org/markup-compatibility/2006">
          <mc:Choice Requires="x14">
            <control shapeId="4270" r:id="rId17" name="Check Box 174">
              <controlPr defaultSize="0" autoFill="0" autoLine="0" autoPict="0">
                <anchor moveWithCells="1" sizeWithCells="1">
                  <from>
                    <xdr:col>1</xdr:col>
                    <xdr:colOff>0</xdr:colOff>
                    <xdr:row>36</xdr:row>
                    <xdr:rowOff>19050</xdr:rowOff>
                  </from>
                  <to>
                    <xdr:col>2</xdr:col>
                    <xdr:colOff>28575</xdr:colOff>
                    <xdr:row>36</xdr:row>
                    <xdr:rowOff>228600</xdr:rowOff>
                  </to>
                </anchor>
              </controlPr>
            </control>
          </mc:Choice>
        </mc:AlternateContent>
        <mc:AlternateContent xmlns:mc="http://schemas.openxmlformats.org/markup-compatibility/2006">
          <mc:Choice Requires="x14">
            <control shapeId="4265" r:id="rId18" name="Check Box 169">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4266" r:id="rId19" name="Check Box 170">
              <controlPr defaultSize="0" autoFill="0" autoLine="0" autoPict="0">
                <anchor moveWithCells="1" sizeWithCells="1">
                  <from>
                    <xdr:col>1</xdr:col>
                    <xdr:colOff>0</xdr:colOff>
                    <xdr:row>35</xdr:row>
                    <xdr:rowOff>85725</xdr:rowOff>
                  </from>
                  <to>
                    <xdr:col>2</xdr:col>
                    <xdr:colOff>28575</xdr:colOff>
                    <xdr:row>35</xdr:row>
                    <xdr:rowOff>295275</xdr:rowOff>
                  </to>
                </anchor>
              </controlPr>
            </control>
          </mc:Choice>
        </mc:AlternateContent>
        <mc:AlternateContent xmlns:mc="http://schemas.openxmlformats.org/markup-compatibility/2006">
          <mc:Choice Requires="x14">
            <control shapeId="4261" r:id="rId20" name="Check Box 165">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4262" r:id="rId21" name="Check Box 166">
              <controlPr defaultSize="0" autoFill="0" autoLine="0" autoPict="0">
                <anchor moveWithCells="1" sizeWithCells="1">
                  <from>
                    <xdr:col>1</xdr:col>
                    <xdr:colOff>0</xdr:colOff>
                    <xdr:row>34</xdr:row>
                    <xdr:rowOff>19050</xdr:rowOff>
                  </from>
                  <to>
                    <xdr:col>2</xdr:col>
                    <xdr:colOff>28575</xdr:colOff>
                    <xdr:row>34</xdr:row>
                    <xdr:rowOff>228600</xdr:rowOff>
                  </to>
                </anchor>
              </controlPr>
            </control>
          </mc:Choice>
        </mc:AlternateContent>
        <mc:AlternateContent xmlns:mc="http://schemas.openxmlformats.org/markup-compatibility/2006">
          <mc:Choice Requires="x14">
            <control shapeId="4259" r:id="rId22" name="Check Box 163">
              <controlPr defaultSize="0" autoFill="0" autoLine="0" autoPict="0">
                <anchor moveWithCells="1" sizeWithCells="1">
                  <from>
                    <xdr:col>0</xdr:col>
                    <xdr:colOff>0</xdr:colOff>
                    <xdr:row>32</xdr:row>
                    <xdr:rowOff>19050</xdr:rowOff>
                  </from>
                  <to>
                    <xdr:col>1</xdr:col>
                    <xdr:colOff>28575</xdr:colOff>
                    <xdr:row>32</xdr:row>
                    <xdr:rowOff>228600</xdr:rowOff>
                  </to>
                </anchor>
              </controlPr>
            </control>
          </mc:Choice>
        </mc:AlternateContent>
        <mc:AlternateContent xmlns:mc="http://schemas.openxmlformats.org/markup-compatibility/2006">
          <mc:Choice Requires="x14">
            <control shapeId="4260" r:id="rId23" name="Check Box 164">
              <controlPr defaultSize="0" autoFill="0" autoLine="0" autoPict="0">
                <anchor moveWithCells="1" sizeWithCells="1">
                  <from>
                    <xdr:col>1</xdr:col>
                    <xdr:colOff>0</xdr:colOff>
                    <xdr:row>32</xdr:row>
                    <xdr:rowOff>19050</xdr:rowOff>
                  </from>
                  <to>
                    <xdr:col>2</xdr:col>
                    <xdr:colOff>28575</xdr:colOff>
                    <xdr:row>32</xdr:row>
                    <xdr:rowOff>228600</xdr:rowOff>
                  </to>
                </anchor>
              </controlPr>
            </control>
          </mc:Choice>
        </mc:AlternateContent>
        <mc:AlternateContent xmlns:mc="http://schemas.openxmlformats.org/markup-compatibility/2006">
          <mc:Choice Requires="x14">
            <control shapeId="4257" r:id="rId24" name="Check Box 161">
              <controlPr defaultSize="0" autoFill="0" autoLine="0" autoPict="0">
                <anchor moveWithCells="1" sizeWithCells="1">
                  <from>
                    <xdr:col>0</xdr:col>
                    <xdr:colOff>0</xdr:colOff>
                    <xdr:row>31</xdr:row>
                    <xdr:rowOff>38100</xdr:rowOff>
                  </from>
                  <to>
                    <xdr:col>1</xdr:col>
                    <xdr:colOff>28575</xdr:colOff>
                    <xdr:row>31</xdr:row>
                    <xdr:rowOff>209550</xdr:rowOff>
                  </to>
                </anchor>
              </controlPr>
            </control>
          </mc:Choice>
        </mc:AlternateContent>
        <mc:AlternateContent xmlns:mc="http://schemas.openxmlformats.org/markup-compatibility/2006">
          <mc:Choice Requires="x14">
            <control shapeId="4258" r:id="rId25" name="Check Box 162">
              <controlPr defaultSize="0" autoFill="0" autoLine="0" autoPict="0">
                <anchor moveWithCells="1" sizeWithCells="1">
                  <from>
                    <xdr:col>1</xdr:col>
                    <xdr:colOff>0</xdr:colOff>
                    <xdr:row>31</xdr:row>
                    <xdr:rowOff>38100</xdr:rowOff>
                  </from>
                  <to>
                    <xdr:col>2</xdr:col>
                    <xdr:colOff>28575</xdr:colOff>
                    <xdr:row>31</xdr:row>
                    <xdr:rowOff>209550</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sizeWithCells="1">
                  <from>
                    <xdr:col>0</xdr:col>
                    <xdr:colOff>0</xdr:colOff>
                    <xdr:row>30</xdr:row>
                    <xdr:rowOff>19050</xdr:rowOff>
                  </from>
                  <to>
                    <xdr:col>1</xdr:col>
                    <xdr:colOff>28575</xdr:colOff>
                    <xdr:row>30</xdr:row>
                    <xdr:rowOff>228600</xdr:rowOff>
                  </to>
                </anchor>
              </controlPr>
            </control>
          </mc:Choice>
        </mc:AlternateContent>
        <mc:AlternateContent xmlns:mc="http://schemas.openxmlformats.org/markup-compatibility/2006">
          <mc:Choice Requires="x14">
            <control shapeId="4256" r:id="rId27" name="Check Box 160">
              <controlPr defaultSize="0" autoFill="0" autoLine="0" autoPict="0">
                <anchor moveWithCells="1" sizeWithCells="1">
                  <from>
                    <xdr:col>1</xdr:col>
                    <xdr:colOff>0</xdr:colOff>
                    <xdr:row>30</xdr:row>
                    <xdr:rowOff>19050</xdr:rowOff>
                  </from>
                  <to>
                    <xdr:col>2</xdr:col>
                    <xdr:colOff>28575</xdr:colOff>
                    <xdr:row>30</xdr:row>
                    <xdr:rowOff>228600</xdr:rowOff>
                  </to>
                </anchor>
              </controlPr>
            </control>
          </mc:Choice>
        </mc:AlternateContent>
        <mc:AlternateContent xmlns:mc="http://schemas.openxmlformats.org/markup-compatibility/2006">
          <mc:Choice Requires="x14">
            <control shapeId="4253" r:id="rId28" name="Check Box 157">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4254" r:id="rId29" name="Check Box 158">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4251" r:id="rId30" name="Check Box 155">
              <controlPr defaultSize="0" autoFill="0" autoLine="0" autoPict="0">
                <anchor moveWithCells="1" sizeWithCells="1">
                  <from>
                    <xdr:col>0</xdr:col>
                    <xdr:colOff>0</xdr:colOff>
                    <xdr:row>28</xdr:row>
                    <xdr:rowOff>19050</xdr:rowOff>
                  </from>
                  <to>
                    <xdr:col>1</xdr:col>
                    <xdr:colOff>28575</xdr:colOff>
                    <xdr:row>28</xdr:row>
                    <xdr:rowOff>228600</xdr:rowOff>
                  </to>
                </anchor>
              </controlPr>
            </control>
          </mc:Choice>
        </mc:AlternateContent>
        <mc:AlternateContent xmlns:mc="http://schemas.openxmlformats.org/markup-compatibility/2006">
          <mc:Choice Requires="x14">
            <control shapeId="4252" r:id="rId31" name="Check Box 156">
              <controlPr defaultSize="0" autoFill="0" autoLine="0" autoPict="0">
                <anchor moveWithCells="1" sizeWithCells="1">
                  <from>
                    <xdr:col>1</xdr:col>
                    <xdr:colOff>0</xdr:colOff>
                    <xdr:row>28</xdr:row>
                    <xdr:rowOff>19050</xdr:rowOff>
                  </from>
                  <to>
                    <xdr:col>2</xdr:col>
                    <xdr:colOff>28575</xdr:colOff>
                    <xdr:row>28</xdr:row>
                    <xdr:rowOff>228600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sizeWithCells="1">
                  <from>
                    <xdr:col>0</xdr:col>
                    <xdr:colOff>0</xdr:colOff>
                    <xdr:row>26</xdr:row>
                    <xdr:rowOff>85725</xdr:rowOff>
                  </from>
                  <to>
                    <xdr:col>1</xdr:col>
                    <xdr:colOff>28575</xdr:colOff>
                    <xdr:row>26</xdr:row>
                    <xdr:rowOff>295275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sizeWithCells="1">
                  <from>
                    <xdr:col>1</xdr:col>
                    <xdr:colOff>0</xdr:colOff>
                    <xdr:row>26</xdr:row>
                    <xdr:rowOff>85725</xdr:rowOff>
                  </from>
                  <to>
                    <xdr:col>2</xdr:col>
                    <xdr:colOff>28575</xdr:colOff>
                    <xdr:row>26</xdr:row>
                    <xdr:rowOff>295275</xdr:rowOff>
                  </to>
                </anchor>
              </controlPr>
            </control>
          </mc:Choice>
        </mc:AlternateContent>
        <mc:AlternateContent xmlns:mc="http://schemas.openxmlformats.org/markup-compatibility/2006">
          <mc:Choice Requires="x14">
            <control shapeId="4247" r:id="rId34" name="Check Box 151">
              <controlPr defaultSize="0" autoFill="0" autoLine="0" autoPict="0">
                <anchor moveWithCells="1" sizeWithCells="1">
                  <from>
                    <xdr:col>0</xdr:col>
                    <xdr:colOff>0</xdr:colOff>
                    <xdr:row>25</xdr:row>
                    <xdr:rowOff>76200</xdr:rowOff>
                  </from>
                  <to>
                    <xdr:col>1</xdr:col>
                    <xdr:colOff>28575</xdr:colOff>
                    <xdr:row>25</xdr:row>
                    <xdr:rowOff>285750</xdr:rowOff>
                  </to>
                </anchor>
              </controlPr>
            </control>
          </mc:Choice>
        </mc:AlternateContent>
        <mc:AlternateContent xmlns:mc="http://schemas.openxmlformats.org/markup-compatibility/2006">
          <mc:Choice Requires="x14">
            <control shapeId="4248" r:id="rId35" name="Check Box 152">
              <controlPr defaultSize="0" autoFill="0" autoLine="0" autoPict="0">
                <anchor moveWithCells="1" sizeWithCells="1">
                  <from>
                    <xdr:col>1</xdr:col>
                    <xdr:colOff>0</xdr:colOff>
                    <xdr:row>25</xdr:row>
                    <xdr:rowOff>76200</xdr:rowOff>
                  </from>
                  <to>
                    <xdr:col>2</xdr:col>
                    <xdr:colOff>28575</xdr:colOff>
                    <xdr:row>25</xdr:row>
                    <xdr:rowOff>285750</xdr:rowOff>
                  </to>
                </anchor>
              </controlPr>
            </control>
          </mc:Choice>
        </mc:AlternateContent>
        <mc:AlternateContent xmlns:mc="http://schemas.openxmlformats.org/markup-compatibility/2006">
          <mc:Choice Requires="x14">
            <control shapeId="4245" r:id="rId36" name="Check Box 149">
              <controlPr defaultSize="0" autoFill="0" autoLine="0" autoPict="0">
                <anchor moveWithCells="1" sizeWithCells="1">
                  <from>
                    <xdr:col>0</xdr:col>
                    <xdr:colOff>0</xdr:colOff>
                    <xdr:row>24</xdr:row>
                    <xdr:rowOff>19050</xdr:rowOff>
                  </from>
                  <to>
                    <xdr:col>1</xdr:col>
                    <xdr:colOff>28575</xdr:colOff>
                    <xdr:row>24</xdr:row>
                    <xdr:rowOff>228600</xdr:rowOff>
                  </to>
                </anchor>
              </controlPr>
            </control>
          </mc:Choice>
        </mc:AlternateContent>
        <mc:AlternateContent xmlns:mc="http://schemas.openxmlformats.org/markup-compatibility/2006">
          <mc:Choice Requires="x14">
            <control shapeId="4246" r:id="rId37" name="Check Box 150">
              <controlPr defaultSize="0" autoFill="0" autoLine="0" autoPict="0">
                <anchor moveWithCells="1" sizeWithCells="1">
                  <from>
                    <xdr:col>1</xdr:col>
                    <xdr:colOff>0</xdr:colOff>
                    <xdr:row>24</xdr:row>
                    <xdr:rowOff>19050</xdr:rowOff>
                  </from>
                  <to>
                    <xdr:col>2</xdr:col>
                    <xdr:colOff>28575</xdr:colOff>
                    <xdr:row>24</xdr:row>
                    <xdr:rowOff>228600</xdr:rowOff>
                  </to>
                </anchor>
              </controlPr>
            </control>
          </mc:Choice>
        </mc:AlternateContent>
        <mc:AlternateContent xmlns:mc="http://schemas.openxmlformats.org/markup-compatibility/2006">
          <mc:Choice Requires="x14">
            <control shapeId="4243" r:id="rId38" name="Check Box 147">
              <controlPr defaultSize="0" autoFill="0" autoLine="0" autoPict="0">
                <anchor moveWithCells="1" sizeWithCells="1">
                  <from>
                    <xdr:col>0</xdr:col>
                    <xdr:colOff>0</xdr:colOff>
                    <xdr:row>23</xdr:row>
                    <xdr:rowOff>19050</xdr:rowOff>
                  </from>
                  <to>
                    <xdr:col>1</xdr:col>
                    <xdr:colOff>28575</xdr:colOff>
                    <xdr:row>23</xdr:row>
                    <xdr:rowOff>228600</xdr:rowOff>
                  </to>
                </anchor>
              </controlPr>
            </control>
          </mc:Choice>
        </mc:AlternateContent>
        <mc:AlternateContent xmlns:mc="http://schemas.openxmlformats.org/markup-compatibility/2006">
          <mc:Choice Requires="x14">
            <control shapeId="4244" r:id="rId39" name="Check Box 148">
              <controlPr defaultSize="0" autoFill="0" autoLine="0" autoPict="0">
                <anchor moveWithCells="1" sizeWithCells="1">
                  <from>
                    <xdr:col>1</xdr:col>
                    <xdr:colOff>0</xdr:colOff>
                    <xdr:row>23</xdr:row>
                    <xdr:rowOff>19050</xdr:rowOff>
                  </from>
                  <to>
                    <xdr:col>2</xdr:col>
                    <xdr:colOff>28575</xdr:colOff>
                    <xdr:row>23</xdr:row>
                    <xdr:rowOff>228600</xdr:rowOff>
                  </to>
                </anchor>
              </controlPr>
            </control>
          </mc:Choice>
        </mc:AlternateContent>
        <mc:AlternateContent xmlns:mc="http://schemas.openxmlformats.org/markup-compatibility/2006">
          <mc:Choice Requires="x14">
            <control shapeId="4239" r:id="rId40" name="Check Box 143">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4240" r:id="rId41" name="Check Box 144">
              <controlPr defaultSize="0" autoFill="0" autoLine="0" autoPict="0">
                <anchor moveWithCells="1" sizeWithCells="1">
                  <from>
                    <xdr:col>1</xdr:col>
                    <xdr:colOff>0</xdr:colOff>
                    <xdr:row>19</xdr:row>
                    <xdr:rowOff>85725</xdr:rowOff>
                  </from>
                  <to>
                    <xdr:col>2</xdr:col>
                    <xdr:colOff>28575</xdr:colOff>
                    <xdr:row>19</xdr:row>
                    <xdr:rowOff>295275</xdr:rowOff>
                  </to>
                </anchor>
              </controlPr>
            </control>
          </mc:Choice>
        </mc:AlternateContent>
        <mc:AlternateContent xmlns:mc="http://schemas.openxmlformats.org/markup-compatibility/2006">
          <mc:Choice Requires="x14">
            <control shapeId="4237" r:id="rId42" name="Check Box 141">
              <controlPr defaultSize="0" autoFill="0" autoLine="0" autoPict="0">
                <anchor moveWithCells="1" sizeWithCells="1">
                  <from>
                    <xdr:col>0</xdr:col>
                    <xdr:colOff>0</xdr:colOff>
                    <xdr:row>18</xdr:row>
                    <xdr:rowOff>85725</xdr:rowOff>
                  </from>
                  <to>
                    <xdr:col>1</xdr:col>
                    <xdr:colOff>28575</xdr:colOff>
                    <xdr:row>18</xdr:row>
                    <xdr:rowOff>295275</xdr:rowOff>
                  </to>
                </anchor>
              </controlPr>
            </control>
          </mc:Choice>
        </mc:AlternateContent>
        <mc:AlternateContent xmlns:mc="http://schemas.openxmlformats.org/markup-compatibility/2006">
          <mc:Choice Requires="x14">
            <control shapeId="4238" r:id="rId43" name="Check Box 142">
              <controlPr defaultSize="0" autoFill="0" autoLine="0" autoPict="0">
                <anchor moveWithCells="1" sizeWithCells="1">
                  <from>
                    <xdr:col>1</xdr:col>
                    <xdr:colOff>0</xdr:colOff>
                    <xdr:row>18</xdr:row>
                    <xdr:rowOff>85725</xdr:rowOff>
                  </from>
                  <to>
                    <xdr:col>2</xdr:col>
                    <xdr:colOff>28575</xdr:colOff>
                    <xdr:row>18</xdr:row>
                    <xdr:rowOff>295275</xdr:rowOff>
                  </to>
                </anchor>
              </controlPr>
            </control>
          </mc:Choice>
        </mc:AlternateContent>
        <mc:AlternateContent xmlns:mc="http://schemas.openxmlformats.org/markup-compatibility/2006">
          <mc:Choice Requires="x14">
            <control shapeId="4235" r:id="rId44" name="Check Box 139">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4236" r:id="rId45" name="Check Box 140">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4233" r:id="rId46" name="Check Box 137">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sizeWithCells="1">
                  <from>
                    <xdr:col>1</xdr:col>
                    <xdr:colOff>0</xdr:colOff>
                    <xdr:row>15</xdr:row>
                    <xdr:rowOff>19050</xdr:rowOff>
                  </from>
                  <to>
                    <xdr:col>2</xdr:col>
                    <xdr:colOff>28575</xdr:colOff>
                    <xdr:row>15</xdr:row>
                    <xdr:rowOff>228600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4230" r:id="rId49" name="Check Box 134">
              <controlPr defaultSize="0" autoFill="0" autoLine="0" autoPict="0">
                <anchor moveWithCells="1" sizeWithCells="1">
                  <from>
                    <xdr:col>1</xdr:col>
                    <xdr:colOff>0</xdr:colOff>
                    <xdr:row>14</xdr:row>
                    <xdr:rowOff>19050</xdr:rowOff>
                  </from>
                  <to>
                    <xdr:col>2</xdr:col>
                    <xdr:colOff>28575</xdr:colOff>
                    <xdr:row>14</xdr:row>
                    <xdr:rowOff>228600</xdr:rowOff>
                  </to>
                </anchor>
              </controlPr>
            </control>
          </mc:Choice>
        </mc:AlternateContent>
        <mc:AlternateContent xmlns:mc="http://schemas.openxmlformats.org/markup-compatibility/2006">
          <mc:Choice Requires="x14">
            <control shapeId="4227" r:id="rId50" name="Check Box 131">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4228" r:id="rId51" name="Check Box 132">
              <controlPr defaultSize="0" autoFill="0" autoLine="0" autoPict="0">
                <anchor moveWithCells="1" sizeWithCells="1">
                  <from>
                    <xdr:col>1</xdr:col>
                    <xdr:colOff>0</xdr:colOff>
                    <xdr:row>13</xdr:row>
                    <xdr:rowOff>19050</xdr:rowOff>
                  </from>
                  <to>
                    <xdr:col>2</xdr:col>
                    <xdr:colOff>28575</xdr:colOff>
                    <xdr:row>13</xdr:row>
                    <xdr:rowOff>228600</xdr:rowOff>
                  </to>
                </anchor>
              </controlPr>
            </control>
          </mc:Choice>
        </mc:AlternateContent>
        <mc:AlternateContent xmlns:mc="http://schemas.openxmlformats.org/markup-compatibility/2006">
          <mc:Choice Requires="x14">
            <control shapeId="4221" r:id="rId52" name="Check Box 125">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4222" r:id="rId53" name="Check Box 126">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4219" r:id="rId54" name="Check Box 123">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4220" r:id="rId55" name="Check Box 124">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mc:AlternateContent xmlns:mc="http://schemas.openxmlformats.org/markup-compatibility/2006">
          <mc:Choice Requires="x14">
            <control shapeId="4217" r:id="rId56" name="Check Box 121">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218" r:id="rId57" name="Check Box 122">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4205" r:id="rId58" name="Check Box 109">
              <controlPr defaultSize="0" autoFill="0" autoLine="0" autoPict="0">
                <anchor moveWithCells="1" sizeWithCells="1">
                  <from>
                    <xdr:col>0</xdr:col>
                    <xdr:colOff>9525</xdr:colOff>
                    <xdr:row>10</xdr:row>
                    <xdr:rowOff>85725</xdr:rowOff>
                  </from>
                  <to>
                    <xdr:col>1</xdr:col>
                    <xdr:colOff>38100</xdr:colOff>
                    <xdr:row>10</xdr:row>
                    <xdr:rowOff>295275</xdr:rowOff>
                  </to>
                </anchor>
              </controlPr>
            </control>
          </mc:Choice>
        </mc:AlternateContent>
        <mc:AlternateContent xmlns:mc="http://schemas.openxmlformats.org/markup-compatibility/2006">
          <mc:Choice Requires="x14">
            <control shapeId="4206" r:id="rId59" name="Check Box 110">
              <controlPr defaultSize="0" autoFill="0" autoLine="0" autoPict="0">
                <anchor moveWithCells="1" sizeWithCells="1">
                  <from>
                    <xdr:col>1</xdr:col>
                    <xdr:colOff>9525</xdr:colOff>
                    <xdr:row>10</xdr:row>
                    <xdr:rowOff>85725</xdr:rowOff>
                  </from>
                  <to>
                    <xdr:col>2</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CA31-2D92-4743-B7EE-4CE3F40C7253}">
  <sheetPr codeName="Sheet3">
    <pageSetUpPr fitToPage="1"/>
  </sheetPr>
  <dimension ref="A1:F36"/>
  <sheetViews>
    <sheetView zoomScaleNormal="100" workbookViewId="0">
      <selection activeCell="A4" sqref="A4"/>
    </sheetView>
  </sheetViews>
  <sheetFormatPr defaultRowHeight="17.25"/>
  <cols>
    <col min="1" max="2" width="3.625" style="15" customWidth="1"/>
    <col min="3" max="4" width="3.625" style="20" customWidth="1"/>
    <col min="5" max="5" width="91.125" style="14" customWidth="1"/>
    <col min="6" max="6" width="6" style="5" customWidth="1"/>
    <col min="7" max="16384" width="9" style="5"/>
  </cols>
  <sheetData>
    <row r="1" spans="1:6" ht="25.5" customHeight="1">
      <c r="A1" s="253" t="s">
        <v>78</v>
      </c>
      <c r="B1" s="11"/>
      <c r="C1" s="16"/>
      <c r="D1" s="16"/>
    </row>
    <row r="2" spans="1:6" s="260" customFormat="1" ht="22.5" customHeight="1">
      <c r="A2" s="279" t="s">
        <v>35</v>
      </c>
      <c r="B2" s="280" t="s">
        <v>36</v>
      </c>
      <c r="C2" s="281" t="s">
        <v>296</v>
      </c>
      <c r="D2" s="282" t="s">
        <v>37</v>
      </c>
      <c r="E2" s="283" t="s">
        <v>297</v>
      </c>
      <c r="F2" s="259" t="s">
        <v>298</v>
      </c>
    </row>
    <row r="3" spans="1:6" ht="22.5" customHeight="1">
      <c r="A3" s="524" t="s">
        <v>47</v>
      </c>
      <c r="B3" s="525"/>
      <c r="C3" s="525"/>
      <c r="D3" s="525"/>
      <c r="E3" s="526"/>
      <c r="F3" s="286"/>
    </row>
    <row r="4" spans="1:6" ht="20.100000000000001" customHeight="1">
      <c r="A4" s="262"/>
      <c r="B4" s="263"/>
      <c r="C4" s="289" t="s">
        <v>6</v>
      </c>
      <c r="D4" s="265" t="s">
        <v>39</v>
      </c>
      <c r="E4" s="266" t="s">
        <v>319</v>
      </c>
      <c r="F4" s="293" t="s">
        <v>314</v>
      </c>
    </row>
    <row r="5" spans="1:6" ht="20.100000000000001" customHeight="1">
      <c r="A5" s="262"/>
      <c r="B5" s="263"/>
      <c r="C5" s="289" t="s">
        <v>6</v>
      </c>
      <c r="D5" s="265" t="s">
        <v>38</v>
      </c>
      <c r="E5" s="266" t="s">
        <v>320</v>
      </c>
      <c r="F5" s="293" t="s">
        <v>314</v>
      </c>
    </row>
    <row r="6" spans="1:6" ht="20.100000000000001" customHeight="1">
      <c r="A6" s="262"/>
      <c r="B6" s="263"/>
      <c r="C6" s="289" t="s">
        <v>6</v>
      </c>
      <c r="D6" s="267" t="s">
        <v>34</v>
      </c>
      <c r="E6" s="266" t="s">
        <v>321</v>
      </c>
      <c r="F6" s="292" t="s">
        <v>315</v>
      </c>
    </row>
    <row r="7" spans="1:6" ht="22.5" customHeight="1">
      <c r="A7" s="527" t="s">
        <v>138</v>
      </c>
      <c r="B7" s="528"/>
      <c r="C7" s="528"/>
      <c r="D7" s="528"/>
      <c r="E7" s="529"/>
      <c r="F7" s="261"/>
    </row>
    <row r="8" spans="1:6" ht="20.100000000000001" customHeight="1">
      <c r="A8" s="262"/>
      <c r="B8" s="263"/>
      <c r="C8" s="289" t="s">
        <v>6</v>
      </c>
      <c r="D8" s="265" t="s">
        <v>39</v>
      </c>
      <c r="E8" s="266" t="s">
        <v>528</v>
      </c>
      <c r="F8" s="293" t="s">
        <v>316</v>
      </c>
    </row>
    <row r="9" spans="1:6" ht="30" customHeight="1">
      <c r="A9" s="262"/>
      <c r="B9" s="263"/>
      <c r="C9" s="299"/>
      <c r="D9" s="265" t="s">
        <v>39</v>
      </c>
      <c r="E9" s="290" t="s">
        <v>505</v>
      </c>
      <c r="F9" s="293" t="s">
        <v>316</v>
      </c>
    </row>
    <row r="10" spans="1:6" ht="30" customHeight="1">
      <c r="A10" s="262"/>
      <c r="B10" s="263"/>
      <c r="C10" s="289" t="s">
        <v>6</v>
      </c>
      <c r="D10" s="265" t="s">
        <v>38</v>
      </c>
      <c r="E10" s="266" t="s">
        <v>358</v>
      </c>
      <c r="F10" s="293" t="s">
        <v>316</v>
      </c>
    </row>
    <row r="11" spans="1:6" ht="20.100000000000001" customHeight="1">
      <c r="A11" s="262"/>
      <c r="B11" s="263"/>
      <c r="C11" s="289" t="s">
        <v>6</v>
      </c>
      <c r="D11" s="267" t="s">
        <v>34</v>
      </c>
      <c r="E11" s="266" t="s">
        <v>322</v>
      </c>
      <c r="F11" s="292" t="s">
        <v>317</v>
      </c>
    </row>
    <row r="12" spans="1:6" ht="22.5" customHeight="1">
      <c r="A12" s="527" t="s">
        <v>40</v>
      </c>
      <c r="B12" s="528"/>
      <c r="C12" s="528"/>
      <c r="D12" s="528"/>
      <c r="E12" s="529"/>
      <c r="F12" s="261"/>
    </row>
    <row r="13" spans="1:6" ht="45" customHeight="1">
      <c r="A13" s="273"/>
      <c r="B13" s="274"/>
      <c r="C13" s="298"/>
      <c r="D13" s="291" t="s">
        <v>39</v>
      </c>
      <c r="E13" s="342" t="s">
        <v>395</v>
      </c>
      <c r="F13" s="294" t="s">
        <v>318</v>
      </c>
    </row>
    <row r="14" spans="1:6" ht="25.5" customHeight="1">
      <c r="A14" s="253" t="s">
        <v>327</v>
      </c>
      <c r="B14" s="11"/>
      <c r="C14" s="19"/>
      <c r="D14" s="19"/>
    </row>
    <row r="15" spans="1:6" s="260" customFormat="1" ht="22.5" customHeight="1">
      <c r="A15" s="279" t="s">
        <v>35</v>
      </c>
      <c r="B15" s="280" t="s">
        <v>36</v>
      </c>
      <c r="C15" s="281" t="s">
        <v>296</v>
      </c>
      <c r="D15" s="282" t="s">
        <v>37</v>
      </c>
      <c r="E15" s="283" t="s">
        <v>297</v>
      </c>
      <c r="F15" s="259" t="s">
        <v>298</v>
      </c>
    </row>
    <row r="16" spans="1:6" ht="22.5" customHeight="1">
      <c r="A16" s="520" t="s">
        <v>48</v>
      </c>
      <c r="B16" s="521"/>
      <c r="C16" s="521"/>
      <c r="D16" s="521"/>
      <c r="E16" s="521"/>
      <c r="F16" s="286"/>
    </row>
    <row r="17" spans="1:6" ht="20.100000000000001" customHeight="1">
      <c r="A17" s="262"/>
      <c r="B17" s="263"/>
      <c r="C17" s="289" t="s">
        <v>6</v>
      </c>
      <c r="D17" s="265" t="s">
        <v>39</v>
      </c>
      <c r="E17" s="266" t="s">
        <v>323</v>
      </c>
      <c r="F17" s="261"/>
    </row>
    <row r="18" spans="1:6" ht="30" customHeight="1">
      <c r="A18" s="262"/>
      <c r="B18" s="263"/>
      <c r="C18" s="289" t="s">
        <v>6</v>
      </c>
      <c r="D18" s="265" t="s">
        <v>39</v>
      </c>
      <c r="E18" s="266" t="s">
        <v>339</v>
      </c>
      <c r="F18" s="293" t="s">
        <v>324</v>
      </c>
    </row>
    <row r="19" spans="1:6" ht="22.5" customHeight="1">
      <c r="A19" s="513" t="s">
        <v>49</v>
      </c>
      <c r="B19" s="514"/>
      <c r="C19" s="514"/>
      <c r="D19" s="514"/>
      <c r="E19" s="514"/>
      <c r="F19" s="261"/>
    </row>
    <row r="20" spans="1:6" ht="30" customHeight="1">
      <c r="A20" s="262"/>
      <c r="B20" s="263"/>
      <c r="C20" s="289"/>
      <c r="D20" s="265" t="s">
        <v>39</v>
      </c>
      <c r="E20" s="266" t="s">
        <v>340</v>
      </c>
      <c r="F20" s="261"/>
    </row>
    <row r="21" spans="1:6" ht="30" customHeight="1">
      <c r="A21" s="262"/>
      <c r="B21" s="263"/>
      <c r="C21" s="289" t="s">
        <v>6</v>
      </c>
      <c r="D21" s="296"/>
      <c r="E21" s="297" t="s">
        <v>359</v>
      </c>
      <c r="F21" s="261"/>
    </row>
    <row r="22" spans="1:6" ht="20.100000000000001" customHeight="1">
      <c r="A22" s="262"/>
      <c r="B22" s="263"/>
      <c r="C22" s="289" t="s">
        <v>6</v>
      </c>
      <c r="D22" s="296"/>
      <c r="E22" s="266" t="s">
        <v>156</v>
      </c>
      <c r="F22" s="261"/>
    </row>
    <row r="23" spans="1:6" ht="20.100000000000001" customHeight="1">
      <c r="A23" s="262"/>
      <c r="B23" s="263"/>
      <c r="C23" s="289" t="s">
        <v>6</v>
      </c>
      <c r="D23" s="296"/>
      <c r="E23" s="266" t="s">
        <v>451</v>
      </c>
      <c r="F23" s="261"/>
    </row>
    <row r="24" spans="1:6" ht="20.100000000000001" customHeight="1">
      <c r="A24" s="262"/>
      <c r="B24" s="263"/>
      <c r="C24" s="289" t="s">
        <v>6</v>
      </c>
      <c r="D24" s="296"/>
      <c r="E24" s="266" t="s">
        <v>157</v>
      </c>
      <c r="F24" s="261"/>
    </row>
    <row r="25" spans="1:6" ht="22.5" customHeight="1">
      <c r="A25" s="513" t="s">
        <v>529</v>
      </c>
      <c r="B25" s="514"/>
      <c r="C25" s="514"/>
      <c r="D25" s="514"/>
      <c r="E25" s="514"/>
      <c r="F25" s="261"/>
    </row>
    <row r="26" spans="1:6" ht="22.5" customHeight="1">
      <c r="A26" s="522" t="s">
        <v>50</v>
      </c>
      <c r="B26" s="523"/>
      <c r="C26" s="523"/>
      <c r="D26" s="523"/>
      <c r="E26" s="523"/>
      <c r="F26" s="261"/>
    </row>
    <row r="27" spans="1:6" ht="20.100000000000001" customHeight="1">
      <c r="A27" s="262"/>
      <c r="B27" s="263"/>
      <c r="C27" s="289" t="s">
        <v>6</v>
      </c>
      <c r="D27" s="267" t="s">
        <v>38</v>
      </c>
      <c r="E27" s="266" t="s">
        <v>325</v>
      </c>
      <c r="F27" s="261"/>
    </row>
    <row r="28" spans="1:6" ht="20.100000000000001" customHeight="1">
      <c r="A28" s="262"/>
      <c r="B28" s="263"/>
      <c r="C28" s="289" t="s">
        <v>6</v>
      </c>
      <c r="D28" s="267" t="s">
        <v>34</v>
      </c>
      <c r="E28" s="266" t="s">
        <v>326</v>
      </c>
      <c r="F28" s="261"/>
    </row>
    <row r="29" spans="1:6" ht="22.5" customHeight="1">
      <c r="A29" s="522" t="s">
        <v>51</v>
      </c>
      <c r="B29" s="523"/>
      <c r="C29" s="523"/>
      <c r="D29" s="523"/>
      <c r="E29" s="523"/>
      <c r="F29" s="261"/>
    </row>
    <row r="30" spans="1:6" ht="30" customHeight="1">
      <c r="A30" s="262"/>
      <c r="B30" s="263"/>
      <c r="C30" s="289" t="s">
        <v>6</v>
      </c>
      <c r="D30" s="265" t="s">
        <v>38</v>
      </c>
      <c r="E30" s="266" t="s">
        <v>341</v>
      </c>
      <c r="F30" s="261"/>
    </row>
    <row r="31" spans="1:6" ht="22.5" customHeight="1">
      <c r="A31" s="522" t="s">
        <v>52</v>
      </c>
      <c r="B31" s="523"/>
      <c r="C31" s="523"/>
      <c r="D31" s="523"/>
      <c r="E31" s="523"/>
      <c r="F31" s="261"/>
    </row>
    <row r="32" spans="1:6" ht="30" customHeight="1">
      <c r="A32" s="262"/>
      <c r="B32" s="263"/>
      <c r="C32" s="289"/>
      <c r="D32" s="265" t="s">
        <v>38</v>
      </c>
      <c r="E32" s="266" t="s">
        <v>342</v>
      </c>
      <c r="F32" s="261"/>
    </row>
    <row r="33" spans="1:6" ht="30" customHeight="1">
      <c r="A33" s="262"/>
      <c r="B33" s="263"/>
      <c r="C33" s="289" t="s">
        <v>6</v>
      </c>
      <c r="D33" s="265"/>
      <c r="E33" s="266" t="s">
        <v>360</v>
      </c>
      <c r="F33" s="261"/>
    </row>
    <row r="34" spans="1:6" ht="30" customHeight="1">
      <c r="A34" s="262"/>
      <c r="B34" s="263"/>
      <c r="C34" s="289" t="s">
        <v>6</v>
      </c>
      <c r="D34" s="265"/>
      <c r="E34" s="266" t="s">
        <v>361</v>
      </c>
      <c r="F34" s="261"/>
    </row>
    <row r="35" spans="1:6" ht="22.5" customHeight="1">
      <c r="A35" s="522" t="s">
        <v>53</v>
      </c>
      <c r="B35" s="523"/>
      <c r="C35" s="523"/>
      <c r="D35" s="523"/>
      <c r="E35" s="523"/>
      <c r="F35" s="261"/>
    </row>
    <row r="36" spans="1:6" ht="30" customHeight="1">
      <c r="A36" s="273"/>
      <c r="B36" s="274"/>
      <c r="C36" s="285" t="s">
        <v>6</v>
      </c>
      <c r="D36" s="275" t="s">
        <v>38</v>
      </c>
      <c r="E36" s="276" t="s">
        <v>343</v>
      </c>
      <c r="F36" s="277"/>
    </row>
  </sheetData>
  <mergeCells count="10">
    <mergeCell ref="A26:E26"/>
    <mergeCell ref="A29:E29"/>
    <mergeCell ref="A31:E31"/>
    <mergeCell ref="A35:E35"/>
    <mergeCell ref="A3:E3"/>
    <mergeCell ref="A7:E7"/>
    <mergeCell ref="A12:E12"/>
    <mergeCell ref="A16:E16"/>
    <mergeCell ref="A19:E19"/>
    <mergeCell ref="A25:E25"/>
  </mergeCells>
  <phoneticPr fontId="2"/>
  <pageMargins left="0.6692913385826772" right="0.19685039370078741" top="0.39370078740157483" bottom="0.51181102362204722" header="0.31496062992125984" footer="0.27559055118110237"/>
  <pageSetup paperSize="9" scale="85" orientation="portrait" r:id="rId1"/>
  <headerFooter scaleWithDoc="0" alignWithMargins="0">
    <oddFooter>&amp;L&amp;9 2026.03.31更B&amp;C-2-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93" r:id="rId4" name="Check Box 2493">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28094" r:id="rId5" name="Check Box 2494">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sizeWithCells="1">
                  <from>
                    <xdr:col>0</xdr:col>
                    <xdr:colOff>0</xdr:colOff>
                    <xdr:row>28</xdr:row>
                    <xdr:rowOff>209550</xdr:rowOff>
                  </from>
                  <to>
                    <xdr:col>1</xdr:col>
                    <xdr:colOff>47625</xdr:colOff>
                    <xdr:row>30</xdr:row>
                    <xdr:rowOff>47625</xdr:rowOff>
                  </to>
                </anchor>
              </controlPr>
            </control>
          </mc:Choice>
        </mc:AlternateContent>
        <mc:AlternateContent xmlns:mc="http://schemas.openxmlformats.org/markup-compatibility/2006">
          <mc:Choice Requires="x14">
            <control shapeId="5271" r:id="rId7" name="Check Box 151">
              <controlPr defaultSize="0" autoFill="0" autoLine="0" autoPict="0">
                <anchor moveWithCells="1" sizeWithCells="1">
                  <from>
                    <xdr:col>1</xdr:col>
                    <xdr:colOff>19050</xdr:colOff>
                    <xdr:row>28</xdr:row>
                    <xdr:rowOff>209550</xdr:rowOff>
                  </from>
                  <to>
                    <xdr:col>2</xdr:col>
                    <xdr:colOff>66675</xdr:colOff>
                    <xdr:row>30</xdr:row>
                    <xdr:rowOff>47625</xdr:rowOff>
                  </to>
                </anchor>
              </controlPr>
            </control>
          </mc:Choice>
        </mc:AlternateContent>
        <mc:AlternateContent xmlns:mc="http://schemas.openxmlformats.org/markup-compatibility/2006">
          <mc:Choice Requires="x14">
            <control shapeId="5268" r:id="rId8" name="Check Box 148">
              <controlPr defaultSize="0" autoFill="0" autoLine="0" autoPict="0">
                <anchor moveWithCells="1" sizeWithCells="1">
                  <from>
                    <xdr:col>0</xdr:col>
                    <xdr:colOff>0</xdr:colOff>
                    <xdr:row>35</xdr:row>
                    <xdr:rowOff>19050</xdr:rowOff>
                  </from>
                  <to>
                    <xdr:col>1</xdr:col>
                    <xdr:colOff>47625</xdr:colOff>
                    <xdr:row>35</xdr:row>
                    <xdr:rowOff>361950</xdr:rowOff>
                  </to>
                </anchor>
              </controlPr>
            </control>
          </mc:Choice>
        </mc:AlternateContent>
        <mc:AlternateContent xmlns:mc="http://schemas.openxmlformats.org/markup-compatibility/2006">
          <mc:Choice Requires="x14">
            <control shapeId="5269" r:id="rId9" name="Check Box 149">
              <controlPr defaultSize="0" autoFill="0" autoLine="0" autoPict="0">
                <anchor moveWithCells="1" sizeWithCells="1">
                  <from>
                    <xdr:col>1</xdr:col>
                    <xdr:colOff>19050</xdr:colOff>
                    <xdr:row>35</xdr:row>
                    <xdr:rowOff>19050</xdr:rowOff>
                  </from>
                  <to>
                    <xdr:col>2</xdr:col>
                    <xdr:colOff>66675</xdr:colOff>
                    <xdr:row>35</xdr:row>
                    <xdr:rowOff>361950</xdr:rowOff>
                  </to>
                </anchor>
              </controlPr>
            </control>
          </mc:Choice>
        </mc:AlternateContent>
        <mc:AlternateContent xmlns:mc="http://schemas.openxmlformats.org/markup-compatibility/2006">
          <mc:Choice Requires="x14">
            <control shapeId="5264" r:id="rId10" name="Check Box 144">
              <controlPr defaultSize="0" autoFill="0" autoLine="0" autoPict="0">
                <anchor moveWithCells="1" sizeWithCells="1">
                  <from>
                    <xdr:col>0</xdr:col>
                    <xdr:colOff>0</xdr:colOff>
                    <xdr:row>33</xdr:row>
                    <xdr:rowOff>38100</xdr:rowOff>
                  </from>
                  <to>
                    <xdr:col>1</xdr:col>
                    <xdr:colOff>47625</xdr:colOff>
                    <xdr:row>33</xdr:row>
                    <xdr:rowOff>342900</xdr:rowOff>
                  </to>
                </anchor>
              </controlPr>
            </control>
          </mc:Choice>
        </mc:AlternateContent>
        <mc:AlternateContent xmlns:mc="http://schemas.openxmlformats.org/markup-compatibility/2006">
          <mc:Choice Requires="x14">
            <control shapeId="5265" r:id="rId11" name="Check Box 145">
              <controlPr defaultSize="0" autoFill="0" autoLine="0" autoPict="0">
                <anchor moveWithCells="1" sizeWithCells="1">
                  <from>
                    <xdr:col>1</xdr:col>
                    <xdr:colOff>19050</xdr:colOff>
                    <xdr:row>33</xdr:row>
                    <xdr:rowOff>38100</xdr:rowOff>
                  </from>
                  <to>
                    <xdr:col>2</xdr:col>
                    <xdr:colOff>66675</xdr:colOff>
                    <xdr:row>33</xdr:row>
                    <xdr:rowOff>342900</xdr:rowOff>
                  </to>
                </anchor>
              </controlPr>
            </control>
          </mc:Choice>
        </mc:AlternateContent>
        <mc:AlternateContent xmlns:mc="http://schemas.openxmlformats.org/markup-compatibility/2006">
          <mc:Choice Requires="x14">
            <control shapeId="5262" r:id="rId12" name="Check Box 142">
              <controlPr defaultSize="0" autoFill="0" autoLine="0" autoPict="0">
                <anchor moveWithCells="1" sizeWithCells="1">
                  <from>
                    <xdr:col>0</xdr:col>
                    <xdr:colOff>0</xdr:colOff>
                    <xdr:row>32</xdr:row>
                    <xdr:rowOff>38100</xdr:rowOff>
                  </from>
                  <to>
                    <xdr:col>1</xdr:col>
                    <xdr:colOff>47625</xdr:colOff>
                    <xdr:row>32</xdr:row>
                    <xdr:rowOff>352425</xdr:rowOff>
                  </to>
                </anchor>
              </controlPr>
            </control>
          </mc:Choice>
        </mc:AlternateContent>
        <mc:AlternateContent xmlns:mc="http://schemas.openxmlformats.org/markup-compatibility/2006">
          <mc:Choice Requires="x14">
            <control shapeId="5263" r:id="rId13" name="Check Box 143">
              <controlPr defaultSize="0" autoFill="0" autoLine="0" autoPict="0">
                <anchor moveWithCells="1" sizeWithCells="1">
                  <from>
                    <xdr:col>1</xdr:col>
                    <xdr:colOff>19050</xdr:colOff>
                    <xdr:row>32</xdr:row>
                    <xdr:rowOff>38100</xdr:rowOff>
                  </from>
                  <to>
                    <xdr:col>2</xdr:col>
                    <xdr:colOff>66675</xdr:colOff>
                    <xdr:row>32</xdr:row>
                    <xdr:rowOff>352425</xdr:rowOff>
                  </to>
                </anchor>
              </controlPr>
            </control>
          </mc:Choice>
        </mc:AlternateContent>
        <mc:AlternateContent xmlns:mc="http://schemas.openxmlformats.org/markup-compatibility/2006">
          <mc:Choice Requires="x14">
            <control shapeId="5258" r:id="rId14" name="Check Box 138">
              <controlPr defaultSize="0" autoFill="0" autoLine="0" autoPict="0">
                <anchor moveWithCells="1" sizeWithCells="1">
                  <from>
                    <xdr:col>0</xdr:col>
                    <xdr:colOff>0</xdr:colOff>
                    <xdr:row>27</xdr:row>
                    <xdr:rowOff>0</xdr:rowOff>
                  </from>
                  <to>
                    <xdr:col>1</xdr:col>
                    <xdr:colOff>47625</xdr:colOff>
                    <xdr:row>28</xdr:row>
                    <xdr:rowOff>9525</xdr:rowOff>
                  </to>
                </anchor>
              </controlPr>
            </control>
          </mc:Choice>
        </mc:AlternateContent>
        <mc:AlternateContent xmlns:mc="http://schemas.openxmlformats.org/markup-compatibility/2006">
          <mc:Choice Requires="x14">
            <control shapeId="5259" r:id="rId15" name="Check Box 139">
              <controlPr defaultSize="0" autoFill="0" autoLine="0" autoPict="0">
                <anchor moveWithCells="1" sizeWithCells="1">
                  <from>
                    <xdr:col>1</xdr:col>
                    <xdr:colOff>19050</xdr:colOff>
                    <xdr:row>27</xdr:row>
                    <xdr:rowOff>0</xdr:rowOff>
                  </from>
                  <to>
                    <xdr:col>2</xdr:col>
                    <xdr:colOff>66675</xdr:colOff>
                    <xdr:row>28</xdr:row>
                    <xdr:rowOff>9525</xdr:rowOff>
                  </to>
                </anchor>
              </controlPr>
            </control>
          </mc:Choice>
        </mc:AlternateContent>
        <mc:AlternateContent xmlns:mc="http://schemas.openxmlformats.org/markup-compatibility/2006">
          <mc:Choice Requires="x14">
            <control shapeId="5256" r:id="rId16" name="Check Box 136">
              <controlPr defaultSize="0" autoFill="0" autoLine="0" autoPict="0">
                <anchor moveWithCells="1" sizeWithCells="1">
                  <from>
                    <xdr:col>0</xdr:col>
                    <xdr:colOff>0</xdr:colOff>
                    <xdr:row>25</xdr:row>
                    <xdr:rowOff>247650</xdr:rowOff>
                  </from>
                  <to>
                    <xdr:col>1</xdr:col>
                    <xdr:colOff>47625</xdr:colOff>
                    <xdr:row>27</xdr:row>
                    <xdr:rowOff>57150</xdr:rowOff>
                  </to>
                </anchor>
              </controlPr>
            </control>
          </mc:Choice>
        </mc:AlternateContent>
        <mc:AlternateContent xmlns:mc="http://schemas.openxmlformats.org/markup-compatibility/2006">
          <mc:Choice Requires="x14">
            <control shapeId="5257" r:id="rId17" name="Check Box 137">
              <controlPr defaultSize="0" autoFill="0" autoLine="0" autoPict="0">
                <anchor moveWithCells="1" sizeWithCells="1">
                  <from>
                    <xdr:col>1</xdr:col>
                    <xdr:colOff>19050</xdr:colOff>
                    <xdr:row>25</xdr:row>
                    <xdr:rowOff>247650</xdr:rowOff>
                  </from>
                  <to>
                    <xdr:col>2</xdr:col>
                    <xdr:colOff>66675</xdr:colOff>
                    <xdr:row>27</xdr:row>
                    <xdr:rowOff>57150</xdr:rowOff>
                  </to>
                </anchor>
              </controlPr>
            </control>
          </mc:Choice>
        </mc:AlternateContent>
        <mc:AlternateContent xmlns:mc="http://schemas.openxmlformats.org/markup-compatibility/2006">
          <mc:Choice Requires="x14">
            <control shapeId="5254" r:id="rId18" name="Check Box 134">
              <controlPr defaultSize="0" autoFill="0" autoLine="0" autoPict="0">
                <anchor moveWithCells="1" sizeWithCells="1">
                  <from>
                    <xdr:col>0</xdr:col>
                    <xdr:colOff>0</xdr:colOff>
                    <xdr:row>23</xdr:row>
                    <xdr:rowOff>0</xdr:rowOff>
                  </from>
                  <to>
                    <xdr:col>1</xdr:col>
                    <xdr:colOff>47625</xdr:colOff>
                    <xdr:row>24</xdr:row>
                    <xdr:rowOff>19050</xdr:rowOff>
                  </to>
                </anchor>
              </controlPr>
            </control>
          </mc:Choice>
        </mc:AlternateContent>
        <mc:AlternateContent xmlns:mc="http://schemas.openxmlformats.org/markup-compatibility/2006">
          <mc:Choice Requires="x14">
            <control shapeId="5255" r:id="rId19" name="Check Box 135">
              <controlPr defaultSize="0" autoFill="0" autoLine="0" autoPict="0">
                <anchor moveWithCells="1" sizeWithCells="1">
                  <from>
                    <xdr:col>1</xdr:col>
                    <xdr:colOff>19050</xdr:colOff>
                    <xdr:row>23</xdr:row>
                    <xdr:rowOff>0</xdr:rowOff>
                  </from>
                  <to>
                    <xdr:col>2</xdr:col>
                    <xdr:colOff>66675</xdr:colOff>
                    <xdr:row>24</xdr:row>
                    <xdr:rowOff>19050</xdr:rowOff>
                  </to>
                </anchor>
              </controlPr>
            </control>
          </mc:Choice>
        </mc:AlternateContent>
        <mc:AlternateContent xmlns:mc="http://schemas.openxmlformats.org/markup-compatibility/2006">
          <mc:Choice Requires="x14">
            <control shapeId="5242" r:id="rId20" name="Check Box 122">
              <controlPr defaultSize="0" autoFill="0" autoLine="0" autoPict="0">
                <anchor moveWithCells="1" sizeWithCells="1">
                  <from>
                    <xdr:col>0</xdr:col>
                    <xdr:colOff>0</xdr:colOff>
                    <xdr:row>22</xdr:row>
                    <xdr:rowOff>28575</xdr:rowOff>
                  </from>
                  <to>
                    <xdr:col>1</xdr:col>
                    <xdr:colOff>28575</xdr:colOff>
                    <xdr:row>22</xdr:row>
                    <xdr:rowOff>238125</xdr:rowOff>
                  </to>
                </anchor>
              </controlPr>
            </control>
          </mc:Choice>
        </mc:AlternateContent>
        <mc:AlternateContent xmlns:mc="http://schemas.openxmlformats.org/markup-compatibility/2006">
          <mc:Choice Requires="x14">
            <control shapeId="5243" r:id="rId21" name="Check Box 123">
              <controlPr defaultSize="0" autoFill="0" autoLine="0" autoPict="0">
                <anchor moveWithCells="1" sizeWithCells="1">
                  <from>
                    <xdr:col>1</xdr:col>
                    <xdr:colOff>0</xdr:colOff>
                    <xdr:row>22</xdr:row>
                    <xdr:rowOff>28575</xdr:rowOff>
                  </from>
                  <to>
                    <xdr:col>2</xdr:col>
                    <xdr:colOff>28575</xdr:colOff>
                    <xdr:row>22</xdr:row>
                    <xdr:rowOff>238125</xdr:rowOff>
                  </to>
                </anchor>
              </controlPr>
            </control>
          </mc:Choice>
        </mc:AlternateContent>
        <mc:AlternateContent xmlns:mc="http://schemas.openxmlformats.org/markup-compatibility/2006">
          <mc:Choice Requires="x14">
            <control shapeId="5240" r:id="rId22" name="Check Box 120">
              <controlPr defaultSize="0" autoFill="0" autoLine="0" autoPict="0">
                <anchor moveWithCells="1" sizeWithCells="1">
                  <from>
                    <xdr:col>0</xdr:col>
                    <xdr:colOff>0</xdr:colOff>
                    <xdr:row>21</xdr:row>
                    <xdr:rowOff>28575</xdr:rowOff>
                  </from>
                  <to>
                    <xdr:col>1</xdr:col>
                    <xdr:colOff>28575</xdr:colOff>
                    <xdr:row>21</xdr:row>
                    <xdr:rowOff>238125</xdr:rowOff>
                  </to>
                </anchor>
              </controlPr>
            </control>
          </mc:Choice>
        </mc:AlternateContent>
        <mc:AlternateContent xmlns:mc="http://schemas.openxmlformats.org/markup-compatibility/2006">
          <mc:Choice Requires="x14">
            <control shapeId="5241" r:id="rId23" name="Check Box 121">
              <controlPr defaultSize="0" autoFill="0" autoLine="0" autoPict="0">
                <anchor moveWithCells="1" sizeWithCells="1">
                  <from>
                    <xdr:col>1</xdr:col>
                    <xdr:colOff>0</xdr:colOff>
                    <xdr:row>21</xdr:row>
                    <xdr:rowOff>28575</xdr:rowOff>
                  </from>
                  <to>
                    <xdr:col>2</xdr:col>
                    <xdr:colOff>28575</xdr:colOff>
                    <xdr:row>21</xdr:row>
                    <xdr:rowOff>238125</xdr:rowOff>
                  </to>
                </anchor>
              </controlPr>
            </control>
          </mc:Choice>
        </mc:AlternateContent>
        <mc:AlternateContent xmlns:mc="http://schemas.openxmlformats.org/markup-compatibility/2006">
          <mc:Choice Requires="x14">
            <control shapeId="5238" r:id="rId24" name="Check Box 118">
              <controlPr defaultSize="0" autoFill="0" autoLine="0" autoPict="0">
                <anchor moveWithCells="1" sizeWithCells="1">
                  <from>
                    <xdr:col>0</xdr:col>
                    <xdr:colOff>0</xdr:colOff>
                    <xdr:row>20</xdr:row>
                    <xdr:rowOff>85725</xdr:rowOff>
                  </from>
                  <to>
                    <xdr:col>1</xdr:col>
                    <xdr:colOff>28575</xdr:colOff>
                    <xdr:row>20</xdr:row>
                    <xdr:rowOff>295275</xdr:rowOff>
                  </to>
                </anchor>
              </controlPr>
            </control>
          </mc:Choice>
        </mc:AlternateContent>
        <mc:AlternateContent xmlns:mc="http://schemas.openxmlformats.org/markup-compatibility/2006">
          <mc:Choice Requires="x14">
            <control shapeId="5239" r:id="rId25" name="Check Box 119">
              <controlPr defaultSize="0" autoFill="0" autoLine="0" autoPict="0">
                <anchor moveWithCells="1" sizeWithCells="1">
                  <from>
                    <xdr:col>1</xdr:col>
                    <xdr:colOff>0</xdr:colOff>
                    <xdr:row>20</xdr:row>
                    <xdr:rowOff>85725</xdr:rowOff>
                  </from>
                  <to>
                    <xdr:col>2</xdr:col>
                    <xdr:colOff>28575</xdr:colOff>
                    <xdr:row>20</xdr:row>
                    <xdr:rowOff>295275</xdr:rowOff>
                  </to>
                </anchor>
              </controlPr>
            </control>
          </mc:Choice>
        </mc:AlternateContent>
        <mc:AlternateContent xmlns:mc="http://schemas.openxmlformats.org/markup-compatibility/2006">
          <mc:Choice Requires="x14">
            <control shapeId="5234" r:id="rId26" name="Check Box 114">
              <controlPr defaultSize="0" autoFill="0" autoLine="0" autoPict="0">
                <anchor moveWithCells="1" sizeWithCells="1">
                  <from>
                    <xdr:col>0</xdr:col>
                    <xdr:colOff>0</xdr:colOff>
                    <xdr:row>17</xdr:row>
                    <xdr:rowOff>76200</xdr:rowOff>
                  </from>
                  <to>
                    <xdr:col>1</xdr:col>
                    <xdr:colOff>28575</xdr:colOff>
                    <xdr:row>17</xdr:row>
                    <xdr:rowOff>276225</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sizeWithCells="1">
                  <from>
                    <xdr:col>1</xdr:col>
                    <xdr:colOff>0</xdr:colOff>
                    <xdr:row>17</xdr:row>
                    <xdr:rowOff>76200</xdr:rowOff>
                  </from>
                  <to>
                    <xdr:col>2</xdr:col>
                    <xdr:colOff>28575</xdr:colOff>
                    <xdr:row>17</xdr:row>
                    <xdr:rowOff>276225</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5228" r:id="rId30" name="Check Box 108">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5229" r:id="rId31" name="Check Box 109">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5226" r:id="rId32" name="Check Box 106">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5227" r:id="rId33" name="Check Box 107">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5222" r:id="rId34" name="Check Box 102">
              <controlPr defaultSize="0" autoFill="0" autoLine="0" autoPict="0">
                <anchor moveWithCells="1" sizeWithCells="1">
                  <from>
                    <xdr:col>0</xdr:col>
                    <xdr:colOff>0</xdr:colOff>
                    <xdr:row>9</xdr:row>
                    <xdr:rowOff>85725</xdr:rowOff>
                  </from>
                  <to>
                    <xdr:col>1</xdr:col>
                    <xdr:colOff>28575</xdr:colOff>
                    <xdr:row>9</xdr:row>
                    <xdr:rowOff>295275</xdr:rowOff>
                  </to>
                </anchor>
              </controlPr>
            </control>
          </mc:Choice>
        </mc:AlternateContent>
        <mc:AlternateContent xmlns:mc="http://schemas.openxmlformats.org/markup-compatibility/2006">
          <mc:Choice Requires="x14">
            <control shapeId="5223" r:id="rId35" name="Check Box 103">
              <controlPr defaultSize="0" autoFill="0" autoLine="0" autoPict="0">
                <anchor moveWithCells="1" sizeWithCells="1">
                  <from>
                    <xdr:col>1</xdr:col>
                    <xdr:colOff>0</xdr:colOff>
                    <xdr:row>9</xdr:row>
                    <xdr:rowOff>85725</xdr:rowOff>
                  </from>
                  <to>
                    <xdr:col>2</xdr:col>
                    <xdr:colOff>28575</xdr:colOff>
                    <xdr:row>9</xdr:row>
                    <xdr:rowOff>295275</xdr:rowOff>
                  </to>
                </anchor>
              </controlPr>
            </control>
          </mc:Choice>
        </mc:AlternateContent>
        <mc:AlternateContent xmlns:mc="http://schemas.openxmlformats.org/markup-compatibility/2006">
          <mc:Choice Requires="x14">
            <control shapeId="5220" r:id="rId36" name="Check Box 100">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5221" r:id="rId37" name="Check Box 101">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5216" r:id="rId38" name="Check Box 96">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5217" r:id="rId39" name="Check Box 97">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5214" r:id="rId40" name="Check Box 94">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5215" r:id="rId41" name="Check Box 95">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sizeWithCells="1">
                  <from>
                    <xdr:col>1</xdr:col>
                    <xdr:colOff>0</xdr:colOff>
                    <xdr:row>4</xdr:row>
                    <xdr:rowOff>28575</xdr:rowOff>
                  </from>
                  <to>
                    <xdr:col>2</xdr:col>
                    <xdr:colOff>28575</xdr:colOff>
                    <xdr:row>4</xdr:row>
                    <xdr:rowOff>238125</xdr:rowOff>
                  </to>
                </anchor>
              </controlPr>
            </control>
          </mc:Choice>
        </mc:AlternateContent>
        <mc:AlternateContent xmlns:mc="http://schemas.openxmlformats.org/markup-compatibility/2006">
          <mc:Choice Requires="x14">
            <control shapeId="5206" r:id="rId44" name="Check Box 86">
              <controlPr defaultSize="0" autoFill="0" autoLine="0" autoPict="0">
                <anchor moveWithCells="1" sizeWithCells="1">
                  <from>
                    <xdr:col>0</xdr:col>
                    <xdr:colOff>0</xdr:colOff>
                    <xdr:row>3</xdr:row>
                    <xdr:rowOff>28575</xdr:rowOff>
                  </from>
                  <to>
                    <xdr:col>1</xdr:col>
                    <xdr:colOff>28575</xdr:colOff>
                    <xdr:row>3</xdr:row>
                    <xdr:rowOff>238125</xdr:rowOff>
                  </to>
                </anchor>
              </controlPr>
            </control>
          </mc:Choice>
        </mc:AlternateContent>
        <mc:AlternateContent xmlns:mc="http://schemas.openxmlformats.org/markup-compatibility/2006">
          <mc:Choice Requires="x14">
            <control shapeId="5207" r:id="rId45" name="Check Box 87">
              <controlPr defaultSize="0" autoFill="0" autoLine="0" autoPict="0">
                <anchor moveWithCells="1" sizeWithCells="1">
                  <from>
                    <xdr:col>1</xdr:col>
                    <xdr:colOff>0</xdr:colOff>
                    <xdr:row>3</xdr:row>
                    <xdr:rowOff>28575</xdr:rowOff>
                  </from>
                  <to>
                    <xdr:col>2</xdr:col>
                    <xdr:colOff>28575</xdr:colOff>
                    <xdr:row>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0CBA-EE50-43A4-9FC1-28B2C54E3A81}">
  <sheetPr codeName="Sheet4">
    <pageSetUpPr fitToPage="1"/>
  </sheetPr>
  <dimension ref="A1:G38"/>
  <sheetViews>
    <sheetView zoomScaleNormal="100" workbookViewId="0">
      <selection activeCell="A5" sqref="A5"/>
    </sheetView>
  </sheetViews>
  <sheetFormatPr defaultRowHeight="17.25"/>
  <cols>
    <col min="1" max="2" width="3.625" style="15" customWidth="1"/>
    <col min="3" max="4" width="3.625" style="20" customWidth="1"/>
    <col min="5" max="5" width="89.75" style="14" customWidth="1"/>
    <col min="6" max="6" width="6.375" style="5" customWidth="1"/>
    <col min="7" max="16384" width="9" style="5"/>
  </cols>
  <sheetData>
    <row r="1" spans="1:6" ht="15" customHeight="1">
      <c r="C1" s="16"/>
      <c r="D1" s="16"/>
      <c r="E1" s="18"/>
    </row>
    <row r="2" spans="1:6" ht="25.5" customHeight="1">
      <c r="A2" s="253" t="s">
        <v>328</v>
      </c>
      <c r="B2" s="11"/>
      <c r="C2" s="19"/>
      <c r="D2" s="19"/>
    </row>
    <row r="3" spans="1:6" s="260" customFormat="1" ht="22.5" customHeight="1">
      <c r="A3" s="279" t="s">
        <v>35</v>
      </c>
      <c r="B3" s="280" t="s">
        <v>36</v>
      </c>
      <c r="C3" s="281" t="s">
        <v>296</v>
      </c>
      <c r="D3" s="282" t="s">
        <v>37</v>
      </c>
      <c r="E3" s="283" t="s">
        <v>297</v>
      </c>
      <c r="F3" s="259" t="s">
        <v>298</v>
      </c>
    </row>
    <row r="4" spans="1:6" ht="22.5" customHeight="1">
      <c r="A4" s="530" t="s">
        <v>54</v>
      </c>
      <c r="B4" s="531"/>
      <c r="C4" s="531"/>
      <c r="D4" s="531"/>
      <c r="E4" s="531"/>
      <c r="F4" s="286"/>
    </row>
    <row r="5" spans="1:6" ht="42.75" customHeight="1">
      <c r="A5" s="262"/>
      <c r="B5" s="263"/>
      <c r="C5" s="289" t="s">
        <v>26</v>
      </c>
      <c r="D5" s="265" t="s">
        <v>39</v>
      </c>
      <c r="E5" s="301" t="s">
        <v>344</v>
      </c>
      <c r="F5" s="261"/>
    </row>
    <row r="6" spans="1:6" ht="54" customHeight="1">
      <c r="A6" s="262"/>
      <c r="B6" s="263"/>
      <c r="C6" s="289" t="s">
        <v>26</v>
      </c>
      <c r="D6" s="267" t="s">
        <v>38</v>
      </c>
      <c r="E6" s="489" t="s">
        <v>366</v>
      </c>
      <c r="F6" s="261"/>
    </row>
    <row r="7" spans="1:6" ht="22.5" customHeight="1">
      <c r="A7" s="532" t="s">
        <v>55</v>
      </c>
      <c r="B7" s="533"/>
      <c r="C7" s="533"/>
      <c r="D7" s="533"/>
      <c r="E7" s="533"/>
      <c r="F7" s="261"/>
    </row>
    <row r="8" spans="1:6" ht="20.100000000000001" customHeight="1">
      <c r="A8" s="262"/>
      <c r="B8" s="263"/>
      <c r="C8" s="289"/>
      <c r="D8" s="265" t="s">
        <v>38</v>
      </c>
      <c r="E8" s="266" t="s">
        <v>530</v>
      </c>
      <c r="F8" s="261"/>
    </row>
    <row r="9" spans="1:6" ht="29.25" customHeight="1">
      <c r="A9" s="262"/>
      <c r="B9" s="263"/>
      <c r="C9" s="289" t="s">
        <v>26</v>
      </c>
      <c r="D9" s="265"/>
      <c r="E9" s="266" t="s">
        <v>362</v>
      </c>
      <c r="F9" s="261"/>
    </row>
    <row r="10" spans="1:6" ht="20.100000000000001" customHeight="1">
      <c r="A10" s="262"/>
      <c r="B10" s="263"/>
      <c r="C10" s="289" t="s">
        <v>26</v>
      </c>
      <c r="D10" s="265"/>
      <c r="E10" s="266" t="s">
        <v>158</v>
      </c>
      <c r="F10" s="261"/>
    </row>
    <row r="11" spans="1:6" ht="30" customHeight="1">
      <c r="A11" s="262"/>
      <c r="B11" s="263"/>
      <c r="C11" s="289" t="s">
        <v>26</v>
      </c>
      <c r="D11" s="265"/>
      <c r="E11" s="266" t="s">
        <v>363</v>
      </c>
      <c r="F11" s="261"/>
    </row>
    <row r="12" spans="1:6" ht="30" customHeight="1">
      <c r="A12" s="262"/>
      <c r="B12" s="263"/>
      <c r="C12" s="289" t="s">
        <v>26</v>
      </c>
      <c r="D12" s="267"/>
      <c r="E12" s="266" t="s">
        <v>531</v>
      </c>
      <c r="F12" s="261"/>
    </row>
    <row r="13" spans="1:6" ht="30" customHeight="1">
      <c r="A13" s="262"/>
      <c r="B13" s="263"/>
      <c r="C13" s="289" t="s">
        <v>26</v>
      </c>
      <c r="D13" s="267"/>
      <c r="E13" s="266" t="s">
        <v>337</v>
      </c>
      <c r="F13" s="261"/>
    </row>
    <row r="14" spans="1:6" ht="30" customHeight="1">
      <c r="A14" s="262"/>
      <c r="B14" s="263"/>
      <c r="C14" s="267" t="s">
        <v>26</v>
      </c>
      <c r="D14" s="267"/>
      <c r="E14" s="266" t="s">
        <v>532</v>
      </c>
      <c r="F14" s="261"/>
    </row>
    <row r="15" spans="1:6" ht="27" customHeight="1">
      <c r="A15" s="262"/>
      <c r="B15" s="263"/>
      <c r="C15" s="267" t="s">
        <v>26</v>
      </c>
      <c r="D15" s="267"/>
      <c r="E15" s="266" t="s">
        <v>338</v>
      </c>
      <c r="F15" s="261"/>
    </row>
    <row r="16" spans="1:6" ht="20.100000000000001" customHeight="1">
      <c r="A16" s="273"/>
      <c r="B16" s="274"/>
      <c r="C16" s="275" t="s">
        <v>26</v>
      </c>
      <c r="D16" s="275"/>
      <c r="E16" s="276" t="s">
        <v>329</v>
      </c>
      <c r="F16" s="302"/>
    </row>
    <row r="17" spans="1:7" ht="30" customHeight="1">
      <c r="A17" s="253" t="s">
        <v>533</v>
      </c>
      <c r="B17" s="12"/>
      <c r="C17" s="19"/>
      <c r="D17" s="19"/>
    </row>
    <row r="18" spans="1:7" s="260" customFormat="1" ht="22.5" customHeight="1">
      <c r="A18" s="279" t="s">
        <v>35</v>
      </c>
      <c r="B18" s="280" t="s">
        <v>36</v>
      </c>
      <c r="C18" s="281" t="s">
        <v>296</v>
      </c>
      <c r="D18" s="282" t="s">
        <v>37</v>
      </c>
      <c r="E18" s="283" t="s">
        <v>297</v>
      </c>
      <c r="F18" s="259" t="s">
        <v>298</v>
      </c>
    </row>
    <row r="19" spans="1:7" s="32" customFormat="1" ht="22.5" customHeight="1">
      <c r="A19" s="534" t="s">
        <v>56</v>
      </c>
      <c r="B19" s="535"/>
      <c r="C19" s="535"/>
      <c r="D19" s="535"/>
      <c r="E19" s="535"/>
      <c r="F19" s="303"/>
    </row>
    <row r="20" spans="1:7" s="32" customFormat="1" ht="33.75" customHeight="1">
      <c r="A20" s="304"/>
      <c r="B20" s="305"/>
      <c r="C20" s="306" t="s">
        <v>26</v>
      </c>
      <c r="D20" s="307" t="s">
        <v>39</v>
      </c>
      <c r="E20" s="297" t="s">
        <v>534</v>
      </c>
      <c r="F20" s="308"/>
      <c r="G20"/>
    </row>
    <row r="21" spans="1:7" ht="22.5" customHeight="1">
      <c r="A21" s="532" t="s">
        <v>57</v>
      </c>
      <c r="B21" s="533"/>
      <c r="C21" s="533"/>
      <c r="D21" s="533"/>
      <c r="E21" s="533"/>
      <c r="F21" s="261"/>
    </row>
    <row r="22" spans="1:7" ht="34.5" customHeight="1">
      <c r="A22" s="262"/>
      <c r="B22" s="263"/>
      <c r="C22" s="289"/>
      <c r="D22" s="265" t="s">
        <v>39</v>
      </c>
      <c r="E22" s="266" t="s">
        <v>364</v>
      </c>
      <c r="F22" s="261"/>
    </row>
    <row r="23" spans="1:7" ht="20.100000000000001" customHeight="1">
      <c r="A23" s="262"/>
      <c r="B23" s="263"/>
      <c r="C23" s="295" t="s">
        <v>26</v>
      </c>
      <c r="D23" s="296"/>
      <c r="E23" s="266" t="s">
        <v>159</v>
      </c>
      <c r="F23" s="261"/>
    </row>
    <row r="24" spans="1:7" ht="20.100000000000001" customHeight="1">
      <c r="A24" s="262"/>
      <c r="B24" s="263"/>
      <c r="C24" s="295" t="s">
        <v>26</v>
      </c>
      <c r="D24" s="296"/>
      <c r="E24" s="266" t="s">
        <v>160</v>
      </c>
      <c r="F24" s="261"/>
    </row>
    <row r="25" spans="1:7" ht="20.100000000000001" customHeight="1">
      <c r="A25" s="273"/>
      <c r="B25" s="274"/>
      <c r="C25" s="309" t="s">
        <v>26</v>
      </c>
      <c r="D25" s="310"/>
      <c r="E25" s="276" t="s">
        <v>161</v>
      </c>
      <c r="F25" s="277"/>
    </row>
    <row r="26" spans="1:7" s="23" customFormat="1" ht="30" customHeight="1">
      <c r="A26" s="311" t="s">
        <v>217</v>
      </c>
      <c r="B26" s="21"/>
      <c r="C26" s="21"/>
      <c r="D26" s="21"/>
      <c r="E26" s="22"/>
    </row>
    <row r="27" spans="1:7" s="260" customFormat="1" ht="22.5" customHeight="1">
      <c r="A27" s="279" t="s">
        <v>35</v>
      </c>
      <c r="B27" s="280" t="s">
        <v>36</v>
      </c>
      <c r="C27" s="281" t="s">
        <v>296</v>
      </c>
      <c r="D27" s="282" t="s">
        <v>37</v>
      </c>
      <c r="E27" s="283" t="s">
        <v>297</v>
      </c>
      <c r="F27" s="259" t="s">
        <v>298</v>
      </c>
    </row>
    <row r="28" spans="1:7" s="23" customFormat="1" ht="22.5" customHeight="1">
      <c r="A28" s="536" t="s">
        <v>41</v>
      </c>
      <c r="B28" s="537"/>
      <c r="C28" s="537"/>
      <c r="D28" s="537"/>
      <c r="E28" s="537"/>
      <c r="F28" s="312"/>
    </row>
    <row r="29" spans="1:7" s="23" customFormat="1" ht="20.100000000000001" customHeight="1">
      <c r="A29" s="313"/>
      <c r="B29" s="314"/>
      <c r="C29" s="315"/>
      <c r="D29" s="316" t="s">
        <v>39</v>
      </c>
      <c r="E29" s="317" t="s">
        <v>330</v>
      </c>
      <c r="F29" s="318"/>
    </row>
    <row r="30" spans="1:7" s="23" customFormat="1" ht="20.100000000000001" customHeight="1">
      <c r="A30" s="319"/>
      <c r="B30" s="320"/>
      <c r="C30" s="321" t="s">
        <v>26</v>
      </c>
      <c r="D30" s="322"/>
      <c r="E30" s="317" t="s">
        <v>162</v>
      </c>
      <c r="F30" s="318"/>
    </row>
    <row r="31" spans="1:7" s="23" customFormat="1" ht="20.100000000000001" customHeight="1">
      <c r="A31" s="319"/>
      <c r="B31" s="320"/>
      <c r="C31" s="321" t="s">
        <v>26</v>
      </c>
      <c r="D31" s="322"/>
      <c r="E31" s="317" t="s">
        <v>163</v>
      </c>
      <c r="F31" s="318"/>
    </row>
    <row r="32" spans="1:7" s="23" customFormat="1" ht="20.100000000000001" customHeight="1">
      <c r="A32" s="319"/>
      <c r="B32" s="320"/>
      <c r="C32" s="321" t="s">
        <v>26</v>
      </c>
      <c r="D32" s="322"/>
      <c r="E32" s="317" t="s">
        <v>164</v>
      </c>
      <c r="F32" s="318"/>
    </row>
    <row r="33" spans="1:6" s="23" customFormat="1" ht="20.100000000000001" customHeight="1">
      <c r="A33" s="319"/>
      <c r="B33" s="320"/>
      <c r="C33" s="321" t="s">
        <v>26</v>
      </c>
      <c r="D33" s="322"/>
      <c r="E33" s="317" t="s">
        <v>167</v>
      </c>
      <c r="F33" s="318"/>
    </row>
    <row r="34" spans="1:6" s="23" customFormat="1" ht="20.100000000000001" customHeight="1">
      <c r="A34" s="319"/>
      <c r="B34" s="320"/>
      <c r="C34" s="321" t="s">
        <v>26</v>
      </c>
      <c r="D34" s="322"/>
      <c r="E34" s="317" t="s">
        <v>165</v>
      </c>
      <c r="F34" s="318"/>
    </row>
    <row r="35" spans="1:6" s="23" customFormat="1" ht="20.100000000000001" customHeight="1">
      <c r="A35" s="319"/>
      <c r="B35" s="320"/>
      <c r="C35" s="321" t="s">
        <v>26</v>
      </c>
      <c r="D35" s="322"/>
      <c r="E35" s="317" t="s">
        <v>166</v>
      </c>
      <c r="F35" s="318"/>
    </row>
    <row r="36" spans="1:6" s="23" customFormat="1" ht="20.100000000000001" customHeight="1">
      <c r="A36" s="319"/>
      <c r="B36" s="320"/>
      <c r="C36" s="315" t="s">
        <v>26</v>
      </c>
      <c r="D36" s="323" t="s">
        <v>38</v>
      </c>
      <c r="E36" s="317" t="s">
        <v>331</v>
      </c>
      <c r="F36" s="318"/>
    </row>
    <row r="37" spans="1:6" s="23" customFormat="1" ht="34.5" customHeight="1">
      <c r="A37" s="324"/>
      <c r="B37" s="325"/>
      <c r="C37" s="326" t="s">
        <v>26</v>
      </c>
      <c r="D37" s="327" t="s">
        <v>34</v>
      </c>
      <c r="E37" s="328" t="s">
        <v>345</v>
      </c>
      <c r="F37" s="329"/>
    </row>
    <row r="38" spans="1:6">
      <c r="C38" s="300"/>
    </row>
  </sheetData>
  <mergeCells count="5">
    <mergeCell ref="A4:E4"/>
    <mergeCell ref="A7:E7"/>
    <mergeCell ref="A19:E19"/>
    <mergeCell ref="A21:E21"/>
    <mergeCell ref="A28:E28"/>
  </mergeCells>
  <phoneticPr fontId="2"/>
  <pageMargins left="0.6692913385826772" right="0.19685039370078741" top="0.39370078740157483" bottom="0.51181102362204722" header="0.31496062992125984" footer="0.27559055118110237"/>
  <pageSetup paperSize="9" scale="87" orientation="portrait" r:id="rId1"/>
  <headerFooter scaleWithDoc="0" alignWithMargins="0">
    <oddFooter>&amp;L&amp;9 2026.03.31更B&amp;C-3-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97" r:id="rId4" name="Check Box 153">
              <controlPr defaultSize="0" autoFill="0" autoLine="0" autoPict="0">
                <anchor moveWithCells="1" sizeWithCells="1">
                  <from>
                    <xdr:col>0</xdr:col>
                    <xdr:colOff>0</xdr:colOff>
                    <xdr:row>36</xdr:row>
                    <xdr:rowOff>47625</xdr:rowOff>
                  </from>
                  <to>
                    <xdr:col>1</xdr:col>
                    <xdr:colOff>66675</xdr:colOff>
                    <xdr:row>36</xdr:row>
                    <xdr:rowOff>314325</xdr:rowOff>
                  </to>
                </anchor>
              </controlPr>
            </control>
          </mc:Choice>
        </mc:AlternateContent>
        <mc:AlternateContent xmlns:mc="http://schemas.openxmlformats.org/markup-compatibility/2006">
          <mc:Choice Requires="x14">
            <control shapeId="6298" r:id="rId5" name="Check Box 154">
              <controlPr defaultSize="0" autoFill="0" autoLine="0" autoPict="0">
                <anchor moveWithCells="1" sizeWithCells="1">
                  <from>
                    <xdr:col>1</xdr:col>
                    <xdr:colOff>28575</xdr:colOff>
                    <xdr:row>36</xdr:row>
                    <xdr:rowOff>47625</xdr:rowOff>
                  </from>
                  <to>
                    <xdr:col>2</xdr:col>
                    <xdr:colOff>95250</xdr:colOff>
                    <xdr:row>36</xdr:row>
                    <xdr:rowOff>314325</xdr:rowOff>
                  </to>
                </anchor>
              </controlPr>
            </control>
          </mc:Choice>
        </mc:AlternateContent>
        <mc:AlternateContent xmlns:mc="http://schemas.openxmlformats.org/markup-compatibility/2006">
          <mc:Choice Requires="x14">
            <control shapeId="6295" r:id="rId6" name="Check Box 151">
              <controlPr defaultSize="0" autoFill="0" autoLine="0" autoPict="0">
                <anchor moveWithCells="1" sizeWithCells="1">
                  <from>
                    <xdr:col>0</xdr:col>
                    <xdr:colOff>0</xdr:colOff>
                    <xdr:row>35</xdr:row>
                    <xdr:rowOff>9525</xdr:rowOff>
                  </from>
                  <to>
                    <xdr:col>1</xdr:col>
                    <xdr:colOff>66675</xdr:colOff>
                    <xdr:row>36</xdr:row>
                    <xdr:rowOff>0</xdr:rowOff>
                  </to>
                </anchor>
              </controlPr>
            </control>
          </mc:Choice>
        </mc:AlternateContent>
        <mc:AlternateContent xmlns:mc="http://schemas.openxmlformats.org/markup-compatibility/2006">
          <mc:Choice Requires="x14">
            <control shapeId="6296" r:id="rId7" name="Check Box 152">
              <controlPr defaultSize="0" autoFill="0" autoLine="0" autoPict="0">
                <anchor moveWithCells="1" sizeWithCells="1">
                  <from>
                    <xdr:col>1</xdr:col>
                    <xdr:colOff>28575</xdr:colOff>
                    <xdr:row>35</xdr:row>
                    <xdr:rowOff>9525</xdr:rowOff>
                  </from>
                  <to>
                    <xdr:col>2</xdr:col>
                    <xdr:colOff>95250</xdr:colOff>
                    <xdr:row>36</xdr:row>
                    <xdr:rowOff>0</xdr:rowOff>
                  </to>
                </anchor>
              </controlPr>
            </control>
          </mc:Choice>
        </mc:AlternateContent>
        <mc:AlternateContent xmlns:mc="http://schemas.openxmlformats.org/markup-compatibility/2006">
          <mc:Choice Requires="x14">
            <control shapeId="6293" r:id="rId8" name="Check Box 149">
              <controlPr defaultSize="0" autoFill="0" autoLine="0" autoPict="0">
                <anchor moveWithCells="1" sizeWithCells="1">
                  <from>
                    <xdr:col>0</xdr:col>
                    <xdr:colOff>0</xdr:colOff>
                    <xdr:row>34</xdr:row>
                    <xdr:rowOff>0</xdr:rowOff>
                  </from>
                  <to>
                    <xdr:col>1</xdr:col>
                    <xdr:colOff>66675</xdr:colOff>
                    <xdr:row>35</xdr:row>
                    <xdr:rowOff>0</xdr:rowOff>
                  </to>
                </anchor>
              </controlPr>
            </control>
          </mc:Choice>
        </mc:AlternateContent>
        <mc:AlternateContent xmlns:mc="http://schemas.openxmlformats.org/markup-compatibility/2006">
          <mc:Choice Requires="x14">
            <control shapeId="6294" r:id="rId9" name="Check Box 150">
              <controlPr defaultSize="0" autoFill="0" autoLine="0" autoPict="0">
                <anchor moveWithCells="1" sizeWithCells="1">
                  <from>
                    <xdr:col>1</xdr:col>
                    <xdr:colOff>28575</xdr:colOff>
                    <xdr:row>34</xdr:row>
                    <xdr:rowOff>0</xdr:rowOff>
                  </from>
                  <to>
                    <xdr:col>2</xdr:col>
                    <xdr:colOff>95250</xdr:colOff>
                    <xdr:row>35</xdr:row>
                    <xdr:rowOff>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sizeWithCells="1">
                  <from>
                    <xdr:col>0</xdr:col>
                    <xdr:colOff>0</xdr:colOff>
                    <xdr:row>32</xdr:row>
                    <xdr:rowOff>0</xdr:rowOff>
                  </from>
                  <to>
                    <xdr:col>1</xdr:col>
                    <xdr:colOff>66675</xdr:colOff>
                    <xdr:row>33</xdr:row>
                    <xdr:rowOff>0</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sizeWithCells="1">
                  <from>
                    <xdr:col>1</xdr:col>
                    <xdr:colOff>28575</xdr:colOff>
                    <xdr:row>32</xdr:row>
                    <xdr:rowOff>0</xdr:rowOff>
                  </from>
                  <to>
                    <xdr:col>2</xdr:col>
                    <xdr:colOff>95250</xdr:colOff>
                    <xdr:row>33</xdr:row>
                    <xdr:rowOff>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6277" r:id="rId18" name="Check Box 133">
              <controlPr defaultSize="0" autoFill="0" autoLine="0" autoPict="0">
                <anchor moveWithCells="1" sizeWithCells="1">
                  <from>
                    <xdr:col>0</xdr:col>
                    <xdr:colOff>0</xdr:colOff>
                    <xdr:row>29</xdr:row>
                    <xdr:rowOff>0</xdr:rowOff>
                  </from>
                  <to>
                    <xdr:col>1</xdr:col>
                    <xdr:colOff>66675</xdr:colOff>
                    <xdr:row>30</xdr:row>
                    <xdr:rowOff>0</xdr:rowOff>
                  </to>
                </anchor>
              </controlPr>
            </control>
          </mc:Choice>
        </mc:AlternateContent>
        <mc:AlternateContent xmlns:mc="http://schemas.openxmlformats.org/markup-compatibility/2006">
          <mc:Choice Requires="x14">
            <control shapeId="6278" r:id="rId19" name="Check Box 134">
              <controlPr defaultSize="0" autoFill="0" autoLine="0" autoPict="0">
                <anchor moveWithCells="1" sizeWithCells="1">
                  <from>
                    <xdr:col>1</xdr:col>
                    <xdr:colOff>28575</xdr:colOff>
                    <xdr:row>29</xdr:row>
                    <xdr:rowOff>0</xdr:rowOff>
                  </from>
                  <to>
                    <xdr:col>2</xdr:col>
                    <xdr:colOff>95250</xdr:colOff>
                    <xdr:row>30</xdr:row>
                    <xdr:rowOff>0</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6271" r:id="rId24" name="Check Box 127">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6272" r:id="rId25" name="Check Box 128">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sizeWithCells="1">
                  <from>
                    <xdr:col>0</xdr:col>
                    <xdr:colOff>0</xdr:colOff>
                    <xdr:row>19</xdr:row>
                    <xdr:rowOff>57150</xdr:rowOff>
                  </from>
                  <to>
                    <xdr:col>1</xdr:col>
                    <xdr:colOff>66675</xdr:colOff>
                    <xdr:row>19</xdr:row>
                    <xdr:rowOff>323850</xdr:rowOff>
                  </to>
                </anchor>
              </controlPr>
            </control>
          </mc:Choice>
        </mc:AlternateContent>
        <mc:AlternateContent xmlns:mc="http://schemas.openxmlformats.org/markup-compatibility/2006">
          <mc:Choice Requires="x14">
            <control shapeId="6268" r:id="rId27" name="Check Box 124">
              <controlPr defaultSize="0" autoFill="0" autoLine="0" autoPict="0">
                <anchor moveWithCells="1" sizeWithCells="1">
                  <from>
                    <xdr:col>1</xdr:col>
                    <xdr:colOff>28575</xdr:colOff>
                    <xdr:row>19</xdr:row>
                    <xdr:rowOff>57150</xdr:rowOff>
                  </from>
                  <to>
                    <xdr:col>2</xdr:col>
                    <xdr:colOff>95250</xdr:colOff>
                    <xdr:row>19</xdr:row>
                    <xdr:rowOff>323850</xdr:rowOff>
                  </to>
                </anchor>
              </controlPr>
            </control>
          </mc:Choice>
        </mc:AlternateContent>
        <mc:AlternateContent xmlns:mc="http://schemas.openxmlformats.org/markup-compatibility/2006">
          <mc:Choice Requires="x14">
            <control shapeId="6263" r:id="rId28" name="Check Box 119">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6264" r:id="rId29" name="Check Box 120">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6261" r:id="rId30" name="Check Box 117">
              <controlPr defaultSize="0" autoFill="0" autoLine="0" autoPict="0">
                <anchor moveWithCells="1" sizeWithCells="1">
                  <from>
                    <xdr:col>0</xdr:col>
                    <xdr:colOff>0</xdr:colOff>
                    <xdr:row>14</xdr:row>
                    <xdr:rowOff>38100</xdr:rowOff>
                  </from>
                  <to>
                    <xdr:col>1</xdr:col>
                    <xdr:colOff>66675</xdr:colOff>
                    <xdr:row>14</xdr:row>
                    <xdr:rowOff>228600</xdr:rowOff>
                  </to>
                </anchor>
              </controlPr>
            </control>
          </mc:Choice>
        </mc:AlternateContent>
        <mc:AlternateContent xmlns:mc="http://schemas.openxmlformats.org/markup-compatibility/2006">
          <mc:Choice Requires="x14">
            <control shapeId="6262" r:id="rId31" name="Check Box 118">
              <controlPr defaultSize="0" autoFill="0" autoLine="0" autoPict="0">
                <anchor moveWithCells="1" sizeWithCells="1">
                  <from>
                    <xdr:col>1</xdr:col>
                    <xdr:colOff>28575</xdr:colOff>
                    <xdr:row>14</xdr:row>
                    <xdr:rowOff>38100</xdr:rowOff>
                  </from>
                  <to>
                    <xdr:col>2</xdr:col>
                    <xdr:colOff>95250</xdr:colOff>
                    <xdr:row>14</xdr:row>
                    <xdr:rowOff>228600</xdr:rowOff>
                  </to>
                </anchor>
              </controlPr>
            </control>
          </mc:Choice>
        </mc:AlternateContent>
        <mc:AlternateContent xmlns:mc="http://schemas.openxmlformats.org/markup-compatibility/2006">
          <mc:Choice Requires="x14">
            <control shapeId="6259" r:id="rId32" name="Check Box 115">
              <controlPr defaultSize="0" autoFill="0" autoLine="0" autoPict="0">
                <anchor moveWithCells="1" sizeWithCells="1">
                  <from>
                    <xdr:col>0</xdr:col>
                    <xdr:colOff>0</xdr:colOff>
                    <xdr:row>13</xdr:row>
                    <xdr:rowOff>66675</xdr:rowOff>
                  </from>
                  <to>
                    <xdr:col>1</xdr:col>
                    <xdr:colOff>66675</xdr:colOff>
                    <xdr:row>13</xdr:row>
                    <xdr:rowOff>333375</xdr:rowOff>
                  </to>
                </anchor>
              </controlPr>
            </control>
          </mc:Choice>
        </mc:AlternateContent>
        <mc:AlternateContent xmlns:mc="http://schemas.openxmlformats.org/markup-compatibility/2006">
          <mc:Choice Requires="x14">
            <control shapeId="6260" r:id="rId33" name="Check Box 116">
              <controlPr defaultSize="0" autoFill="0" autoLine="0" autoPict="0">
                <anchor moveWithCells="1" sizeWithCells="1">
                  <from>
                    <xdr:col>1</xdr:col>
                    <xdr:colOff>28575</xdr:colOff>
                    <xdr:row>13</xdr:row>
                    <xdr:rowOff>66675</xdr:rowOff>
                  </from>
                  <to>
                    <xdr:col>2</xdr:col>
                    <xdr:colOff>95250</xdr:colOff>
                    <xdr:row>13</xdr:row>
                    <xdr:rowOff>333375</xdr:rowOff>
                  </to>
                </anchor>
              </controlPr>
            </control>
          </mc:Choice>
        </mc:AlternateContent>
        <mc:AlternateContent xmlns:mc="http://schemas.openxmlformats.org/markup-compatibility/2006">
          <mc:Choice Requires="x14">
            <control shapeId="6255" r:id="rId34" name="Check Box 111">
              <controlPr defaultSize="0" autoFill="0" autoLine="0" autoPict="0">
                <anchor moveWithCells="1" sizeWithCells="1">
                  <from>
                    <xdr:col>0</xdr:col>
                    <xdr:colOff>0</xdr:colOff>
                    <xdr:row>12</xdr:row>
                    <xdr:rowOff>66675</xdr:rowOff>
                  </from>
                  <to>
                    <xdr:col>1</xdr:col>
                    <xdr:colOff>66675</xdr:colOff>
                    <xdr:row>12</xdr:row>
                    <xdr:rowOff>333375</xdr:rowOff>
                  </to>
                </anchor>
              </controlPr>
            </control>
          </mc:Choice>
        </mc:AlternateContent>
        <mc:AlternateContent xmlns:mc="http://schemas.openxmlformats.org/markup-compatibility/2006">
          <mc:Choice Requires="x14">
            <control shapeId="6256" r:id="rId35" name="Check Box 112">
              <controlPr defaultSize="0" autoFill="0" autoLine="0" autoPict="0">
                <anchor moveWithCells="1" sizeWithCells="1">
                  <from>
                    <xdr:col>1</xdr:col>
                    <xdr:colOff>28575</xdr:colOff>
                    <xdr:row>12</xdr:row>
                    <xdr:rowOff>66675</xdr:rowOff>
                  </from>
                  <to>
                    <xdr:col>2</xdr:col>
                    <xdr:colOff>95250</xdr:colOff>
                    <xdr:row>12</xdr:row>
                    <xdr:rowOff>333375</xdr:rowOff>
                  </to>
                </anchor>
              </controlPr>
            </control>
          </mc:Choice>
        </mc:AlternateContent>
        <mc:AlternateContent xmlns:mc="http://schemas.openxmlformats.org/markup-compatibility/2006">
          <mc:Choice Requires="x14">
            <control shapeId="6253" r:id="rId36" name="Check Box 109">
              <controlPr defaultSize="0" autoFill="0" autoLine="0" autoPict="0">
                <anchor moveWithCells="1" sizeWithCells="1">
                  <from>
                    <xdr:col>0</xdr:col>
                    <xdr:colOff>0</xdr:colOff>
                    <xdr:row>11</xdr:row>
                    <xdr:rowOff>57150</xdr:rowOff>
                  </from>
                  <to>
                    <xdr:col>1</xdr:col>
                    <xdr:colOff>66675</xdr:colOff>
                    <xdr:row>11</xdr:row>
                    <xdr:rowOff>323850</xdr:rowOff>
                  </to>
                </anchor>
              </controlPr>
            </control>
          </mc:Choice>
        </mc:AlternateContent>
        <mc:AlternateContent xmlns:mc="http://schemas.openxmlformats.org/markup-compatibility/2006">
          <mc:Choice Requires="x14">
            <control shapeId="6254" r:id="rId37" name="Check Box 110">
              <controlPr defaultSize="0" autoFill="0" autoLine="0" autoPict="0">
                <anchor moveWithCells="1" sizeWithCells="1">
                  <from>
                    <xdr:col>1</xdr:col>
                    <xdr:colOff>28575</xdr:colOff>
                    <xdr:row>11</xdr:row>
                    <xdr:rowOff>57150</xdr:rowOff>
                  </from>
                  <to>
                    <xdr:col>2</xdr:col>
                    <xdr:colOff>95250</xdr:colOff>
                    <xdr:row>11</xdr:row>
                    <xdr:rowOff>323850</xdr:rowOff>
                  </to>
                </anchor>
              </controlPr>
            </control>
          </mc:Choice>
        </mc:AlternateContent>
        <mc:AlternateContent xmlns:mc="http://schemas.openxmlformats.org/markup-compatibility/2006">
          <mc:Choice Requires="x14">
            <control shapeId="6251" r:id="rId38" name="Check Box 107">
              <controlPr defaultSize="0" autoFill="0" autoLine="0" autoPict="0">
                <anchor moveWithCells="1" sizeWithCells="1">
                  <from>
                    <xdr:col>0</xdr:col>
                    <xdr:colOff>0</xdr:colOff>
                    <xdr:row>10</xdr:row>
                    <xdr:rowOff>0</xdr:rowOff>
                  </from>
                  <to>
                    <xdr:col>1</xdr:col>
                    <xdr:colOff>66675</xdr:colOff>
                    <xdr:row>10</xdr:row>
                    <xdr:rowOff>266700</xdr:rowOff>
                  </to>
                </anchor>
              </controlPr>
            </control>
          </mc:Choice>
        </mc:AlternateContent>
        <mc:AlternateContent xmlns:mc="http://schemas.openxmlformats.org/markup-compatibility/2006">
          <mc:Choice Requires="x14">
            <control shapeId="6252" r:id="rId39" name="Check Box 108">
              <controlPr defaultSize="0" autoFill="0" autoLine="0" autoPict="0">
                <anchor moveWithCells="1" sizeWithCells="1">
                  <from>
                    <xdr:col>1</xdr:col>
                    <xdr:colOff>28575</xdr:colOff>
                    <xdr:row>10</xdr:row>
                    <xdr:rowOff>0</xdr:rowOff>
                  </from>
                  <to>
                    <xdr:col>2</xdr:col>
                    <xdr:colOff>95250</xdr:colOff>
                    <xdr:row>10</xdr:row>
                    <xdr:rowOff>266700</xdr:rowOff>
                  </to>
                </anchor>
              </controlPr>
            </control>
          </mc:Choice>
        </mc:AlternateContent>
        <mc:AlternateContent xmlns:mc="http://schemas.openxmlformats.org/markup-compatibility/2006">
          <mc:Choice Requires="x14">
            <control shapeId="6249" r:id="rId40" name="Check Box 105">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6250" r:id="rId41" name="Check Box 106">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6247" r:id="rId42" name="Check Box 103">
              <controlPr defaultSize="0" autoFill="0" autoLine="0" autoPict="0">
                <anchor moveWithCells="1" sizeWithCells="1">
                  <from>
                    <xdr:col>0</xdr:col>
                    <xdr:colOff>0</xdr:colOff>
                    <xdr:row>8</xdr:row>
                    <xdr:rowOff>0</xdr:rowOff>
                  </from>
                  <to>
                    <xdr:col>1</xdr:col>
                    <xdr:colOff>66675</xdr:colOff>
                    <xdr:row>8</xdr:row>
                    <xdr:rowOff>266700</xdr:rowOff>
                  </to>
                </anchor>
              </controlPr>
            </control>
          </mc:Choice>
        </mc:AlternateContent>
        <mc:AlternateContent xmlns:mc="http://schemas.openxmlformats.org/markup-compatibility/2006">
          <mc:Choice Requires="x14">
            <control shapeId="6248" r:id="rId43" name="Check Box 104">
              <controlPr defaultSize="0" autoFill="0" autoLine="0" autoPict="0">
                <anchor moveWithCells="1" sizeWithCells="1">
                  <from>
                    <xdr:col>1</xdr:col>
                    <xdr:colOff>28575</xdr:colOff>
                    <xdr:row>8</xdr:row>
                    <xdr:rowOff>0</xdr:rowOff>
                  </from>
                  <to>
                    <xdr:col>2</xdr:col>
                    <xdr:colOff>95250</xdr:colOff>
                    <xdr:row>8</xdr:row>
                    <xdr:rowOff>266700</xdr:rowOff>
                  </to>
                </anchor>
              </controlPr>
            </control>
          </mc:Choice>
        </mc:AlternateContent>
        <mc:AlternateContent xmlns:mc="http://schemas.openxmlformats.org/markup-compatibility/2006">
          <mc:Choice Requires="x14">
            <control shapeId="6245" r:id="rId44" name="Check Box 101">
              <controlPr defaultSize="0" autoFill="0" autoLine="0" autoPict="0">
                <anchor moveWithCells="1" sizeWithCells="1">
                  <from>
                    <xdr:col>0</xdr:col>
                    <xdr:colOff>0</xdr:colOff>
                    <xdr:row>5</xdr:row>
                    <xdr:rowOff>123825</xdr:rowOff>
                  </from>
                  <to>
                    <xdr:col>1</xdr:col>
                    <xdr:colOff>66675</xdr:colOff>
                    <xdr:row>5</xdr:row>
                    <xdr:rowOff>381000</xdr:rowOff>
                  </to>
                </anchor>
              </controlPr>
            </control>
          </mc:Choice>
        </mc:AlternateContent>
        <mc:AlternateContent xmlns:mc="http://schemas.openxmlformats.org/markup-compatibility/2006">
          <mc:Choice Requires="x14">
            <control shapeId="6246" r:id="rId45" name="Check Box 102">
              <controlPr defaultSize="0" autoFill="0" autoLine="0" autoPict="0">
                <anchor moveWithCells="1" sizeWithCells="1">
                  <from>
                    <xdr:col>1</xdr:col>
                    <xdr:colOff>28575</xdr:colOff>
                    <xdr:row>5</xdr:row>
                    <xdr:rowOff>123825</xdr:rowOff>
                  </from>
                  <to>
                    <xdr:col>2</xdr:col>
                    <xdr:colOff>95250</xdr:colOff>
                    <xdr:row>5</xdr:row>
                    <xdr:rowOff>381000</xdr:rowOff>
                  </to>
                </anchor>
              </controlPr>
            </control>
          </mc:Choice>
        </mc:AlternateContent>
        <mc:AlternateContent xmlns:mc="http://schemas.openxmlformats.org/markup-compatibility/2006">
          <mc:Choice Requires="x14">
            <control shapeId="6241" r:id="rId46" name="Check Box 97">
              <controlPr defaultSize="0" autoFill="0" autoLine="0" autoPict="0">
                <anchor moveWithCells="1" sizeWithCells="1">
                  <from>
                    <xdr:col>0</xdr:col>
                    <xdr:colOff>0</xdr:colOff>
                    <xdr:row>4</xdr:row>
                    <xdr:rowOff>57150</xdr:rowOff>
                  </from>
                  <to>
                    <xdr:col>1</xdr:col>
                    <xdr:colOff>66675</xdr:colOff>
                    <xdr:row>4</xdr:row>
                    <xdr:rowOff>323850</xdr:rowOff>
                  </to>
                </anchor>
              </controlPr>
            </control>
          </mc:Choice>
        </mc:AlternateContent>
        <mc:AlternateContent xmlns:mc="http://schemas.openxmlformats.org/markup-compatibility/2006">
          <mc:Choice Requires="x14">
            <control shapeId="6242" r:id="rId47" name="Check Box 98">
              <controlPr defaultSize="0" autoFill="0" autoLine="0" autoPict="0">
                <anchor moveWithCells="1" sizeWithCells="1">
                  <from>
                    <xdr:col>1</xdr:col>
                    <xdr:colOff>28575</xdr:colOff>
                    <xdr:row>4</xdr:row>
                    <xdr:rowOff>57150</xdr:rowOff>
                  </from>
                  <to>
                    <xdr:col>2</xdr:col>
                    <xdr:colOff>95250</xdr:colOff>
                    <xdr:row>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DDE-9483-45C4-8C8F-594446F22698}">
  <sheetPr transitionEvaluation="1" codeName="Sheet5"/>
  <dimension ref="A1:AO66"/>
  <sheetViews>
    <sheetView zoomScaleNormal="100" workbookViewId="0">
      <selection activeCell="R6" sqref="R6:U6"/>
    </sheetView>
  </sheetViews>
  <sheetFormatPr defaultColWidth="3.125" defaultRowHeight="13.5"/>
  <cols>
    <col min="1" max="2" width="3.125" style="98" customWidth="1"/>
    <col min="3" max="3" width="0.75" style="98" customWidth="1"/>
    <col min="4" max="4" width="3.125" style="98" customWidth="1"/>
    <col min="5" max="5" width="3.125" style="42" customWidth="1"/>
    <col min="6" max="9" width="3.125" style="96" customWidth="1"/>
    <col min="10" max="10" width="2.625" style="96" customWidth="1"/>
    <col min="11" max="11" width="2.125" style="96" customWidth="1"/>
    <col min="12" max="12" width="4.625" style="38" customWidth="1"/>
    <col min="13" max="13" width="2" style="97" customWidth="1"/>
    <col min="14" max="14" width="3.125" style="96" customWidth="1"/>
    <col min="15" max="15" width="3.125" style="147" customWidth="1"/>
    <col min="16" max="17" width="3.125" style="98" customWidth="1"/>
    <col min="18" max="20" width="2.875" style="98" customWidth="1"/>
    <col min="21" max="22" width="2.625" style="98" customWidth="1"/>
    <col min="23" max="23" width="3.125" style="98" customWidth="1"/>
    <col min="24" max="24" width="1.875" style="98" customWidth="1"/>
    <col min="25" max="26" width="2.625" style="98" customWidth="1"/>
    <col min="27" max="27" width="2.125" style="98" customWidth="1"/>
    <col min="28" max="28" width="2.25" style="98" customWidth="1"/>
    <col min="29" max="29" width="4.5" style="98" customWidth="1"/>
    <col min="30" max="30" width="2.875" style="98" customWidth="1"/>
    <col min="31" max="32" width="2.625" style="98" customWidth="1"/>
    <col min="33" max="34" width="2.875" style="98" customWidth="1"/>
    <col min="35" max="35" width="5.25" style="99" customWidth="1"/>
    <col min="36" max="37" width="3.125" style="98"/>
    <col min="38" max="40" width="0" style="98" hidden="1" customWidth="1"/>
    <col min="41" max="41" width="7.625" style="98" hidden="1" customWidth="1"/>
    <col min="42" max="42" width="0" style="98" hidden="1" customWidth="1"/>
    <col min="43" max="16384" width="3.125" style="98"/>
  </cols>
  <sheetData>
    <row r="1" spans="1:41" ht="18" customHeight="1">
      <c r="A1" s="35" t="s">
        <v>189</v>
      </c>
      <c r="B1" s="35"/>
      <c r="C1" s="96"/>
      <c r="D1" s="96"/>
      <c r="E1" s="37"/>
      <c r="AE1" s="661"/>
      <c r="AF1" s="662"/>
      <c r="AG1" s="662"/>
      <c r="AH1" s="662"/>
      <c r="AI1" s="663"/>
    </row>
    <row r="2" spans="1:41" ht="6" customHeight="1">
      <c r="A2" s="35"/>
      <c r="B2" s="35"/>
      <c r="C2" s="96"/>
      <c r="D2" s="96"/>
      <c r="E2" s="37"/>
      <c r="AE2" s="664"/>
      <c r="AF2" s="665"/>
      <c r="AG2" s="665"/>
      <c r="AH2" s="665"/>
      <c r="AI2" s="666"/>
    </row>
    <row r="3" spans="1:41" ht="18" customHeight="1">
      <c r="A3" s="96"/>
      <c r="B3" s="458" t="s">
        <v>239</v>
      </c>
      <c r="C3" s="459" t="s">
        <v>526</v>
      </c>
      <c r="D3" s="39"/>
      <c r="E3" s="37"/>
      <c r="S3" s="40"/>
      <c r="AE3" s="667"/>
      <c r="AF3" s="668"/>
      <c r="AG3" s="668"/>
      <c r="AH3" s="668"/>
      <c r="AI3" s="669"/>
    </row>
    <row r="4" spans="1:41" ht="15.95" customHeight="1">
      <c r="A4" s="96"/>
      <c r="B4" s="41"/>
      <c r="C4" s="100" t="s">
        <v>535</v>
      </c>
      <c r="D4" s="39"/>
      <c r="E4" s="37"/>
    </row>
    <row r="5" spans="1:41" ht="12" customHeight="1">
      <c r="C5" s="96"/>
    </row>
    <row r="6" spans="1:41" ht="15" customHeight="1">
      <c r="A6" s="629" t="s">
        <v>200</v>
      </c>
      <c r="B6" s="629"/>
      <c r="C6" s="629"/>
      <c r="D6" s="629"/>
      <c r="E6" s="629"/>
      <c r="F6" s="629"/>
      <c r="G6" s="629"/>
      <c r="H6" s="629"/>
      <c r="I6" s="629"/>
      <c r="J6" s="629"/>
      <c r="K6" s="629"/>
      <c r="L6" s="629"/>
      <c r="M6" s="629"/>
      <c r="N6" s="629"/>
      <c r="O6" s="629"/>
      <c r="P6" s="629"/>
      <c r="Q6" s="629"/>
      <c r="R6" s="634"/>
      <c r="S6" s="634"/>
      <c r="T6" s="634"/>
      <c r="U6" s="634"/>
      <c r="V6" s="98" t="s">
        <v>201</v>
      </c>
      <c r="W6" s="630"/>
      <c r="X6" s="630"/>
      <c r="Y6" s="98" t="s">
        <v>202</v>
      </c>
      <c r="Z6" s="631" t="s">
        <v>235</v>
      </c>
      <c r="AA6" s="631"/>
      <c r="AB6" s="634"/>
      <c r="AC6" s="634"/>
      <c r="AD6" s="634"/>
      <c r="AE6" s="634"/>
      <c r="AF6" s="98" t="s">
        <v>439</v>
      </c>
      <c r="AG6" s="630"/>
      <c r="AH6" s="630"/>
      <c r="AI6" s="99" t="s">
        <v>203</v>
      </c>
    </row>
    <row r="7" spans="1:41" ht="6" customHeight="1">
      <c r="C7" s="96"/>
    </row>
    <row r="8" spans="1:41" ht="36" customHeight="1" thickBot="1">
      <c r="A8" s="624" t="s">
        <v>81</v>
      </c>
      <c r="B8" s="625"/>
      <c r="C8" s="625"/>
      <c r="D8" s="625"/>
      <c r="E8" s="625"/>
      <c r="F8" s="625"/>
      <c r="G8" s="625"/>
      <c r="H8" s="625"/>
      <c r="I8" s="625"/>
      <c r="J8" s="625"/>
      <c r="K8" s="626"/>
      <c r="L8" s="632" t="s">
        <v>82</v>
      </c>
      <c r="M8" s="633"/>
      <c r="N8" s="621" t="s">
        <v>197</v>
      </c>
      <c r="O8" s="622"/>
      <c r="P8" s="622"/>
      <c r="Q8" s="622"/>
      <c r="R8" s="623"/>
      <c r="S8" s="621" t="s">
        <v>198</v>
      </c>
      <c r="T8" s="622"/>
      <c r="U8" s="622"/>
      <c r="V8" s="622"/>
      <c r="W8" s="623"/>
      <c r="X8" s="624" t="s">
        <v>199</v>
      </c>
      <c r="Y8" s="625"/>
      <c r="Z8" s="625"/>
      <c r="AA8" s="625"/>
      <c r="AB8" s="626"/>
      <c r="AC8" s="635" t="s">
        <v>497</v>
      </c>
      <c r="AD8" s="636"/>
      <c r="AE8" s="621" t="s">
        <v>496</v>
      </c>
      <c r="AF8" s="622"/>
      <c r="AG8" s="622"/>
      <c r="AH8" s="622"/>
      <c r="AI8" s="623"/>
    </row>
    <row r="9" spans="1:41" ht="24" customHeight="1" thickTop="1">
      <c r="A9" s="574" t="s">
        <v>119</v>
      </c>
      <c r="B9" s="559" t="s">
        <v>83</v>
      </c>
      <c r="C9" s="101"/>
      <c r="D9" s="576" t="s">
        <v>90</v>
      </c>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7"/>
    </row>
    <row r="10" spans="1:41" ht="12.75" customHeight="1">
      <c r="A10" s="574"/>
      <c r="B10" s="560"/>
      <c r="D10" s="544" t="s">
        <v>484</v>
      </c>
      <c r="E10" s="544"/>
      <c r="F10" s="544"/>
      <c r="G10" s="544"/>
      <c r="H10" s="544"/>
      <c r="I10" s="544"/>
      <c r="J10" s="544"/>
      <c r="K10" s="545"/>
      <c r="L10" s="685"/>
      <c r="M10" s="686" t="s">
        <v>84</v>
      </c>
      <c r="N10" s="579"/>
      <c r="O10" s="580"/>
      <c r="P10" s="580"/>
      <c r="Q10" s="580"/>
      <c r="R10" s="583" t="s">
        <v>184</v>
      </c>
      <c r="S10" s="579"/>
      <c r="T10" s="580"/>
      <c r="U10" s="580"/>
      <c r="V10" s="580"/>
      <c r="W10" s="585" t="s">
        <v>204</v>
      </c>
      <c r="X10" s="627" t="str">
        <f>IF(S10=0,"",ROUND(N10/S10,2))</f>
        <v/>
      </c>
      <c r="Y10" s="628"/>
      <c r="Z10" s="628"/>
      <c r="AA10" s="616" t="s">
        <v>80</v>
      </c>
      <c r="AB10" s="583"/>
      <c r="AC10" s="490">
        <f>AO11</f>
        <v>2.62</v>
      </c>
      <c r="AD10" s="491" t="s">
        <v>398</v>
      </c>
      <c r="AE10" s="612" t="str">
        <f>IF(COUNT(S10)=0,"",ROUND(S10*AC10,0))</f>
        <v/>
      </c>
      <c r="AF10" s="613"/>
      <c r="AG10" s="613"/>
      <c r="AH10" s="613"/>
      <c r="AI10" s="583" t="s">
        <v>205</v>
      </c>
      <c r="AM10" s="441" t="s">
        <v>508</v>
      </c>
      <c r="AN10" s="442"/>
      <c r="AO10" s="443"/>
    </row>
    <row r="11" spans="1:41" ht="12" customHeight="1">
      <c r="A11" s="574"/>
      <c r="B11" s="560"/>
      <c r="C11" s="387"/>
      <c r="D11" s="682" t="s">
        <v>483</v>
      </c>
      <c r="E11" s="683"/>
      <c r="F11" s="683"/>
      <c r="G11" s="683"/>
      <c r="H11" s="683"/>
      <c r="I11" s="683"/>
      <c r="J11" s="683"/>
      <c r="K11" s="684"/>
      <c r="L11" s="565"/>
      <c r="M11" s="554"/>
      <c r="N11" s="581"/>
      <c r="O11" s="582"/>
      <c r="P11" s="582"/>
      <c r="Q11" s="582"/>
      <c r="R11" s="584"/>
      <c r="S11" s="581"/>
      <c r="T11" s="582"/>
      <c r="U11" s="582"/>
      <c r="V11" s="582"/>
      <c r="W11" s="584"/>
      <c r="X11" s="588"/>
      <c r="Y11" s="589"/>
      <c r="Z11" s="589"/>
      <c r="AA11" s="617"/>
      <c r="AB11" s="584"/>
      <c r="AC11" s="596" t="s">
        <v>536</v>
      </c>
      <c r="AD11" s="597"/>
      <c r="AE11" s="581"/>
      <c r="AF11" s="582"/>
      <c r="AG11" s="582"/>
      <c r="AH11" s="582"/>
      <c r="AI11" s="584"/>
      <c r="AM11" s="444" t="s">
        <v>428</v>
      </c>
      <c r="AN11" s="445"/>
      <c r="AO11" s="446">
        <v>2.62</v>
      </c>
    </row>
    <row r="12" spans="1:41" ht="12.75" customHeight="1">
      <c r="A12" s="574"/>
      <c r="B12" s="560"/>
      <c r="C12" s="385"/>
      <c r="D12" s="546" t="s">
        <v>485</v>
      </c>
      <c r="E12" s="546"/>
      <c r="F12" s="546"/>
      <c r="G12" s="546"/>
      <c r="H12" s="546"/>
      <c r="I12" s="546"/>
      <c r="J12" s="546"/>
      <c r="K12" s="547"/>
      <c r="L12" s="685"/>
      <c r="M12" s="686" t="s">
        <v>84</v>
      </c>
      <c r="N12" s="579"/>
      <c r="O12" s="580"/>
      <c r="P12" s="580"/>
      <c r="Q12" s="580"/>
      <c r="R12" s="583" t="s">
        <v>184</v>
      </c>
      <c r="S12" s="579"/>
      <c r="T12" s="580"/>
      <c r="U12" s="580"/>
      <c r="V12" s="580"/>
      <c r="W12" s="585" t="s">
        <v>204</v>
      </c>
      <c r="X12" s="627" t="str">
        <f>IF(S12=0,"",ROUND(N12/S12,2))</f>
        <v/>
      </c>
      <c r="Y12" s="628"/>
      <c r="Z12" s="628"/>
      <c r="AA12" s="616" t="s">
        <v>80</v>
      </c>
      <c r="AB12" s="583"/>
      <c r="AC12" s="490">
        <f>AO11</f>
        <v>2.62</v>
      </c>
      <c r="AD12" s="491" t="s">
        <v>398</v>
      </c>
      <c r="AE12" s="612" t="str">
        <f>IF(COUNT(S12)=0,"",ROUND(S12*AC12,0))</f>
        <v/>
      </c>
      <c r="AF12" s="613"/>
      <c r="AG12" s="613"/>
      <c r="AH12" s="613"/>
      <c r="AI12" s="583" t="s">
        <v>205</v>
      </c>
      <c r="AM12" s="444" t="s">
        <v>509</v>
      </c>
      <c r="AN12" s="445"/>
      <c r="AO12" s="446">
        <v>1.96</v>
      </c>
    </row>
    <row r="13" spans="1:41" ht="12" customHeight="1">
      <c r="A13" s="574"/>
      <c r="B13" s="560"/>
      <c r="D13" s="682" t="s">
        <v>486</v>
      </c>
      <c r="E13" s="683"/>
      <c r="F13" s="683"/>
      <c r="G13" s="683"/>
      <c r="H13" s="683"/>
      <c r="I13" s="683"/>
      <c r="J13" s="683"/>
      <c r="K13" s="684"/>
      <c r="L13" s="565"/>
      <c r="M13" s="554"/>
      <c r="N13" s="581"/>
      <c r="O13" s="582"/>
      <c r="P13" s="582"/>
      <c r="Q13" s="582"/>
      <c r="R13" s="584"/>
      <c r="S13" s="581"/>
      <c r="T13" s="582"/>
      <c r="U13" s="582"/>
      <c r="V13" s="582"/>
      <c r="W13" s="584"/>
      <c r="X13" s="588"/>
      <c r="Y13" s="589"/>
      <c r="Z13" s="589"/>
      <c r="AA13" s="617"/>
      <c r="AB13" s="584"/>
      <c r="AC13" s="596" t="s">
        <v>536</v>
      </c>
      <c r="AD13" s="597"/>
      <c r="AE13" s="581"/>
      <c r="AF13" s="582"/>
      <c r="AG13" s="582"/>
      <c r="AH13" s="582"/>
      <c r="AI13" s="584"/>
      <c r="AM13" s="444" t="s">
        <v>434</v>
      </c>
      <c r="AN13" s="445"/>
      <c r="AO13" s="447">
        <v>0</v>
      </c>
    </row>
    <row r="14" spans="1:41" ht="12.75" customHeight="1">
      <c r="A14" s="574"/>
      <c r="B14" s="560"/>
      <c r="C14" s="385"/>
      <c r="D14" s="546" t="s">
        <v>487</v>
      </c>
      <c r="E14" s="546"/>
      <c r="F14" s="546"/>
      <c r="G14" s="546"/>
      <c r="H14" s="546"/>
      <c r="I14" s="546"/>
      <c r="J14" s="546"/>
      <c r="K14" s="547"/>
      <c r="L14" s="685"/>
      <c r="M14" s="686" t="s">
        <v>84</v>
      </c>
      <c r="N14" s="579"/>
      <c r="O14" s="580"/>
      <c r="P14" s="580"/>
      <c r="Q14" s="580"/>
      <c r="R14" s="583" t="s">
        <v>184</v>
      </c>
      <c r="S14" s="579"/>
      <c r="T14" s="580"/>
      <c r="U14" s="580"/>
      <c r="V14" s="580"/>
      <c r="W14" s="585" t="s">
        <v>204</v>
      </c>
      <c r="X14" s="627" t="str">
        <f>IF(S14=0,"",ROUND(N14/S14,2))</f>
        <v/>
      </c>
      <c r="Y14" s="628"/>
      <c r="Z14" s="628"/>
      <c r="AA14" s="616" t="s">
        <v>80</v>
      </c>
      <c r="AB14" s="583"/>
      <c r="AC14" s="490">
        <f>AO11</f>
        <v>2.62</v>
      </c>
      <c r="AD14" s="491" t="s">
        <v>398</v>
      </c>
      <c r="AE14" s="612" t="str">
        <f>IF(COUNT(S14)=0,"",ROUND(S14*AC14,0))</f>
        <v/>
      </c>
      <c r="AF14" s="613"/>
      <c r="AG14" s="613"/>
      <c r="AH14" s="613"/>
      <c r="AI14" s="583" t="s">
        <v>205</v>
      </c>
      <c r="AM14" s="444" t="s">
        <v>510</v>
      </c>
      <c r="AN14" s="445"/>
      <c r="AO14" s="448">
        <v>0.438</v>
      </c>
    </row>
    <row r="15" spans="1:41" ht="12" customHeight="1">
      <c r="A15" s="574"/>
      <c r="B15" s="560"/>
      <c r="D15" s="687" t="s">
        <v>488</v>
      </c>
      <c r="E15" s="688"/>
      <c r="F15" s="688"/>
      <c r="G15" s="688"/>
      <c r="H15" s="688"/>
      <c r="I15" s="688"/>
      <c r="J15" s="688"/>
      <c r="K15" s="689"/>
      <c r="L15" s="592"/>
      <c r="M15" s="591"/>
      <c r="N15" s="614"/>
      <c r="O15" s="615"/>
      <c r="P15" s="615"/>
      <c r="Q15" s="615"/>
      <c r="R15" s="619"/>
      <c r="S15" s="614"/>
      <c r="T15" s="615"/>
      <c r="U15" s="615"/>
      <c r="V15" s="615"/>
      <c r="W15" s="619"/>
      <c r="X15" s="594"/>
      <c r="Y15" s="595"/>
      <c r="Z15" s="595"/>
      <c r="AA15" s="644"/>
      <c r="AB15" s="619"/>
      <c r="AC15" s="690" t="s">
        <v>536</v>
      </c>
      <c r="AD15" s="691"/>
      <c r="AE15" s="614"/>
      <c r="AF15" s="615"/>
      <c r="AG15" s="615"/>
      <c r="AH15" s="615"/>
      <c r="AI15" s="619"/>
      <c r="AM15" s="444" t="s">
        <v>430</v>
      </c>
      <c r="AN15" s="449"/>
      <c r="AO15" s="446">
        <v>2.29</v>
      </c>
    </row>
    <row r="16" spans="1:41" s="96" customFormat="1" ht="12.75" customHeight="1">
      <c r="A16" s="574"/>
      <c r="B16" s="560"/>
      <c r="C16" s="640" t="s">
        <v>0</v>
      </c>
      <c r="D16" s="641"/>
      <c r="E16" s="641"/>
      <c r="F16" s="641"/>
      <c r="G16" s="641"/>
      <c r="H16" s="641"/>
      <c r="I16" s="641"/>
      <c r="J16" s="641"/>
      <c r="K16" s="641"/>
      <c r="L16" s="697">
        <f>SUM(L10:L14)</f>
        <v>0</v>
      </c>
      <c r="M16" s="698" t="s">
        <v>84</v>
      </c>
      <c r="N16" s="676" t="str">
        <f>IF(COUNT(N10:Q14)=0,"",SUM(N9:N14))</f>
        <v/>
      </c>
      <c r="O16" s="677"/>
      <c r="P16" s="677"/>
      <c r="Q16" s="677"/>
      <c r="R16" s="670" t="s">
        <v>184</v>
      </c>
      <c r="S16" s="676" t="str">
        <f>IF(COUNT(S10:V14)=0,"",SUM(S9:S14))</f>
        <v/>
      </c>
      <c r="T16" s="677"/>
      <c r="U16" s="677"/>
      <c r="V16" s="677"/>
      <c r="W16" s="670" t="s">
        <v>204</v>
      </c>
      <c r="X16" s="672" t="str">
        <f>IF(COUNT(X10:Z14)=0,"",N16/S16)</f>
        <v/>
      </c>
      <c r="Y16" s="673"/>
      <c r="Z16" s="673"/>
      <c r="AA16" s="674" t="s">
        <v>80</v>
      </c>
      <c r="AB16" s="670"/>
      <c r="AC16" s="492">
        <f>AO11</f>
        <v>2.62</v>
      </c>
      <c r="AD16" s="493" t="s">
        <v>398</v>
      </c>
      <c r="AE16" s="680">
        <f>SUM(AE10:AH14)</f>
        <v>0</v>
      </c>
      <c r="AF16" s="681"/>
      <c r="AG16" s="681"/>
      <c r="AH16" s="681"/>
      <c r="AI16" s="692" t="s">
        <v>205</v>
      </c>
      <c r="AM16" s="444" t="s">
        <v>511</v>
      </c>
      <c r="AN16" s="449"/>
      <c r="AO16" s="446">
        <v>1.58</v>
      </c>
    </row>
    <row r="17" spans="1:35" s="96" customFormat="1" ht="12" customHeight="1">
      <c r="A17" s="574"/>
      <c r="B17" s="560"/>
      <c r="C17" s="643"/>
      <c r="D17" s="644"/>
      <c r="E17" s="644"/>
      <c r="F17" s="644"/>
      <c r="G17" s="644"/>
      <c r="H17" s="644"/>
      <c r="I17" s="644"/>
      <c r="J17" s="644"/>
      <c r="K17" s="644"/>
      <c r="L17" s="592"/>
      <c r="M17" s="699"/>
      <c r="N17" s="614"/>
      <c r="O17" s="615"/>
      <c r="P17" s="615"/>
      <c r="Q17" s="615"/>
      <c r="R17" s="671"/>
      <c r="S17" s="614"/>
      <c r="T17" s="615"/>
      <c r="U17" s="615"/>
      <c r="V17" s="615"/>
      <c r="W17" s="671"/>
      <c r="X17" s="594"/>
      <c r="Y17" s="595"/>
      <c r="Z17" s="595"/>
      <c r="AA17" s="675"/>
      <c r="AB17" s="671"/>
      <c r="AC17" s="678" t="s">
        <v>536</v>
      </c>
      <c r="AD17" s="679"/>
      <c r="AE17" s="614"/>
      <c r="AF17" s="615"/>
      <c r="AG17" s="615"/>
      <c r="AH17" s="615"/>
      <c r="AI17" s="619"/>
    </row>
    <row r="18" spans="1:35" s="96" customFormat="1" ht="24" customHeight="1">
      <c r="A18" s="574"/>
      <c r="B18" s="560"/>
      <c r="C18" s="103"/>
      <c r="D18" s="693" t="s">
        <v>91</v>
      </c>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4"/>
    </row>
    <row r="19" spans="1:35" ht="12.75" customHeight="1">
      <c r="A19" s="574"/>
      <c r="B19" s="560"/>
      <c r="C19" s="383"/>
      <c r="D19" s="544" t="s">
        <v>484</v>
      </c>
      <c r="E19" s="544"/>
      <c r="F19" s="544"/>
      <c r="G19" s="544"/>
      <c r="H19" s="544"/>
      <c r="I19" s="544"/>
      <c r="J19" s="544"/>
      <c r="K19" s="545"/>
      <c r="L19" s="685"/>
      <c r="M19" s="686" t="s">
        <v>84</v>
      </c>
      <c r="N19" s="579"/>
      <c r="O19" s="580"/>
      <c r="P19" s="580"/>
      <c r="Q19" s="580"/>
      <c r="R19" s="583" t="s">
        <v>184</v>
      </c>
      <c r="S19" s="579"/>
      <c r="T19" s="580"/>
      <c r="U19" s="580"/>
      <c r="V19" s="580"/>
      <c r="W19" s="585" t="s">
        <v>204</v>
      </c>
      <c r="X19" s="627" t="str">
        <f>IF(S19=0,"",ROUND(N19/S19,2))</f>
        <v/>
      </c>
      <c r="Y19" s="628"/>
      <c r="Z19" s="628"/>
      <c r="AA19" s="616" t="s">
        <v>80</v>
      </c>
      <c r="AB19" s="583"/>
      <c r="AC19" s="490">
        <f>AO11</f>
        <v>2.62</v>
      </c>
      <c r="AD19" s="491" t="s">
        <v>398</v>
      </c>
      <c r="AE19" s="612" t="str">
        <f>IF(COUNT(S19)=0,"",ROUND(S19*AC19,0))</f>
        <v/>
      </c>
      <c r="AF19" s="613"/>
      <c r="AG19" s="613"/>
      <c r="AH19" s="613"/>
      <c r="AI19" s="583" t="s">
        <v>205</v>
      </c>
    </row>
    <row r="20" spans="1:35" ht="12" customHeight="1">
      <c r="A20" s="574"/>
      <c r="B20" s="560"/>
      <c r="C20" s="388"/>
      <c r="D20" s="682" t="s">
        <v>483</v>
      </c>
      <c r="E20" s="683"/>
      <c r="F20" s="683"/>
      <c r="G20" s="683"/>
      <c r="H20" s="683"/>
      <c r="I20" s="683"/>
      <c r="J20" s="683"/>
      <c r="K20" s="684"/>
      <c r="L20" s="565"/>
      <c r="M20" s="554"/>
      <c r="N20" s="581"/>
      <c r="O20" s="582"/>
      <c r="P20" s="582"/>
      <c r="Q20" s="582"/>
      <c r="R20" s="584"/>
      <c r="S20" s="581"/>
      <c r="T20" s="582"/>
      <c r="U20" s="582"/>
      <c r="V20" s="582"/>
      <c r="W20" s="584"/>
      <c r="X20" s="588"/>
      <c r="Y20" s="589"/>
      <c r="Z20" s="589"/>
      <c r="AA20" s="617"/>
      <c r="AB20" s="584"/>
      <c r="AC20" s="596" t="s">
        <v>536</v>
      </c>
      <c r="AD20" s="597"/>
      <c r="AE20" s="581"/>
      <c r="AF20" s="582"/>
      <c r="AG20" s="582"/>
      <c r="AH20" s="582"/>
      <c r="AI20" s="584"/>
    </row>
    <row r="21" spans="1:35" ht="12.75" customHeight="1">
      <c r="A21" s="574"/>
      <c r="B21" s="560"/>
      <c r="C21" s="383"/>
      <c r="D21" s="546" t="s">
        <v>485</v>
      </c>
      <c r="E21" s="546"/>
      <c r="F21" s="546"/>
      <c r="G21" s="546"/>
      <c r="H21" s="546"/>
      <c r="I21" s="546"/>
      <c r="J21" s="546"/>
      <c r="K21" s="547"/>
      <c r="L21" s="685"/>
      <c r="M21" s="686" t="s">
        <v>84</v>
      </c>
      <c r="N21" s="579"/>
      <c r="O21" s="580"/>
      <c r="P21" s="580"/>
      <c r="Q21" s="580"/>
      <c r="R21" s="583" t="s">
        <v>184</v>
      </c>
      <c r="S21" s="579"/>
      <c r="T21" s="580"/>
      <c r="U21" s="580"/>
      <c r="V21" s="580"/>
      <c r="W21" s="585" t="s">
        <v>204</v>
      </c>
      <c r="X21" s="627" t="str">
        <f>IF(S21=0,"",ROUND(N21/S21,2))</f>
        <v/>
      </c>
      <c r="Y21" s="628"/>
      <c r="Z21" s="628"/>
      <c r="AA21" s="616" t="s">
        <v>80</v>
      </c>
      <c r="AB21" s="583"/>
      <c r="AC21" s="490">
        <f>AO11</f>
        <v>2.62</v>
      </c>
      <c r="AD21" s="491" t="s">
        <v>398</v>
      </c>
      <c r="AE21" s="612" t="str">
        <f>IF(COUNT(S21)=0,"",ROUND(S21*AC21,0))</f>
        <v/>
      </c>
      <c r="AF21" s="613"/>
      <c r="AG21" s="613"/>
      <c r="AH21" s="613"/>
      <c r="AI21" s="583" t="s">
        <v>205</v>
      </c>
    </row>
    <row r="22" spans="1:35" ht="12" customHeight="1">
      <c r="A22" s="574"/>
      <c r="B22" s="560"/>
      <c r="C22" s="388"/>
      <c r="D22" s="682" t="s">
        <v>486</v>
      </c>
      <c r="E22" s="683"/>
      <c r="F22" s="683"/>
      <c r="G22" s="683"/>
      <c r="H22" s="683"/>
      <c r="I22" s="683"/>
      <c r="J22" s="683"/>
      <c r="K22" s="684"/>
      <c r="L22" s="565"/>
      <c r="M22" s="554"/>
      <c r="N22" s="581"/>
      <c r="O22" s="582"/>
      <c r="P22" s="582"/>
      <c r="Q22" s="582"/>
      <c r="R22" s="584"/>
      <c r="S22" s="581"/>
      <c r="T22" s="582"/>
      <c r="U22" s="582"/>
      <c r="V22" s="582"/>
      <c r="W22" s="584"/>
      <c r="X22" s="588"/>
      <c r="Y22" s="589"/>
      <c r="Z22" s="589"/>
      <c r="AA22" s="617"/>
      <c r="AB22" s="584"/>
      <c r="AC22" s="596" t="s">
        <v>536</v>
      </c>
      <c r="AD22" s="597"/>
      <c r="AE22" s="581"/>
      <c r="AF22" s="582"/>
      <c r="AG22" s="582"/>
      <c r="AH22" s="582"/>
      <c r="AI22" s="584"/>
    </row>
    <row r="23" spans="1:35" ht="12.75" customHeight="1">
      <c r="A23" s="574"/>
      <c r="B23" s="560"/>
      <c r="C23" s="383"/>
      <c r="D23" s="546" t="s">
        <v>487</v>
      </c>
      <c r="E23" s="546"/>
      <c r="F23" s="546"/>
      <c r="G23" s="546"/>
      <c r="H23" s="546"/>
      <c r="I23" s="546"/>
      <c r="J23" s="546"/>
      <c r="K23" s="547"/>
      <c r="L23" s="685"/>
      <c r="M23" s="686" t="s">
        <v>84</v>
      </c>
      <c r="N23" s="579"/>
      <c r="O23" s="580"/>
      <c r="P23" s="580"/>
      <c r="Q23" s="580"/>
      <c r="R23" s="583" t="s">
        <v>184</v>
      </c>
      <c r="S23" s="579"/>
      <c r="T23" s="580"/>
      <c r="U23" s="580"/>
      <c r="V23" s="580"/>
      <c r="W23" s="585" t="s">
        <v>204</v>
      </c>
      <c r="X23" s="627" t="str">
        <f>IF(S23=0,"",ROUND(N23/S23,2))</f>
        <v/>
      </c>
      <c r="Y23" s="628"/>
      <c r="Z23" s="628"/>
      <c r="AA23" s="616" t="s">
        <v>80</v>
      </c>
      <c r="AB23" s="583"/>
      <c r="AC23" s="490">
        <f>AO11</f>
        <v>2.62</v>
      </c>
      <c r="AD23" s="491" t="s">
        <v>398</v>
      </c>
      <c r="AE23" s="612" t="str">
        <f>IF(COUNT(S23)=0,"",ROUND(S23*AC23,0))</f>
        <v/>
      </c>
      <c r="AF23" s="613"/>
      <c r="AG23" s="613"/>
      <c r="AH23" s="613"/>
      <c r="AI23" s="583" t="s">
        <v>205</v>
      </c>
    </row>
    <row r="24" spans="1:35" ht="12" customHeight="1">
      <c r="A24" s="574"/>
      <c r="B24" s="560"/>
      <c r="C24" s="384"/>
      <c r="D24" s="687" t="s">
        <v>488</v>
      </c>
      <c r="E24" s="688"/>
      <c r="F24" s="688"/>
      <c r="G24" s="688"/>
      <c r="H24" s="688"/>
      <c r="I24" s="688"/>
      <c r="J24" s="688"/>
      <c r="K24" s="689"/>
      <c r="L24" s="592"/>
      <c r="M24" s="591"/>
      <c r="N24" s="614"/>
      <c r="O24" s="615"/>
      <c r="P24" s="615"/>
      <c r="Q24" s="615"/>
      <c r="R24" s="619"/>
      <c r="S24" s="614"/>
      <c r="T24" s="615"/>
      <c r="U24" s="615"/>
      <c r="V24" s="615"/>
      <c r="W24" s="619"/>
      <c r="X24" s="594"/>
      <c r="Y24" s="595"/>
      <c r="Z24" s="595"/>
      <c r="AA24" s="644"/>
      <c r="AB24" s="619"/>
      <c r="AC24" s="690" t="s">
        <v>536</v>
      </c>
      <c r="AD24" s="691"/>
      <c r="AE24" s="614"/>
      <c r="AF24" s="615"/>
      <c r="AG24" s="615"/>
      <c r="AH24" s="615"/>
      <c r="AI24" s="619"/>
    </row>
    <row r="25" spans="1:35" s="96" customFormat="1" ht="12.75" customHeight="1">
      <c r="A25" s="574"/>
      <c r="B25" s="560"/>
      <c r="C25" s="640" t="s">
        <v>1</v>
      </c>
      <c r="D25" s="641"/>
      <c r="E25" s="641"/>
      <c r="F25" s="641"/>
      <c r="G25" s="641"/>
      <c r="H25" s="641"/>
      <c r="I25" s="641"/>
      <c r="J25" s="641"/>
      <c r="K25" s="642"/>
      <c r="L25" s="697">
        <f>SUM(L19:L23)</f>
        <v>0</v>
      </c>
      <c r="M25" s="698" t="s">
        <v>84</v>
      </c>
      <c r="N25" s="676" t="str">
        <f>IF(COUNT(N19:Q23)=0,"",SUM(N18:N23))</f>
        <v/>
      </c>
      <c r="O25" s="677"/>
      <c r="P25" s="677"/>
      <c r="Q25" s="677"/>
      <c r="R25" s="670" t="s">
        <v>184</v>
      </c>
      <c r="S25" s="676" t="str">
        <f>IF(COUNT(S19:V23)=0,"",SUM(S18:S23))</f>
        <v/>
      </c>
      <c r="T25" s="677"/>
      <c r="U25" s="677"/>
      <c r="V25" s="677"/>
      <c r="W25" s="670" t="s">
        <v>204</v>
      </c>
      <c r="X25" s="672" t="str">
        <f>IF(COUNT(X19:Z23)=0,"",N25/S25)</f>
        <v/>
      </c>
      <c r="Y25" s="673"/>
      <c r="Z25" s="673"/>
      <c r="AA25" s="674" t="s">
        <v>80</v>
      </c>
      <c r="AB25" s="670"/>
      <c r="AC25" s="492">
        <f>AO11</f>
        <v>2.62</v>
      </c>
      <c r="AD25" s="493" t="s">
        <v>398</v>
      </c>
      <c r="AE25" s="680">
        <f>SUM(AE19:AH23)</f>
        <v>0</v>
      </c>
      <c r="AF25" s="681"/>
      <c r="AG25" s="681"/>
      <c r="AH25" s="681"/>
      <c r="AI25" s="692" t="s">
        <v>205</v>
      </c>
    </row>
    <row r="26" spans="1:35" s="96" customFormat="1" ht="12" customHeight="1">
      <c r="A26" s="574"/>
      <c r="B26" s="560"/>
      <c r="C26" s="643"/>
      <c r="D26" s="644"/>
      <c r="E26" s="644"/>
      <c r="F26" s="644"/>
      <c r="G26" s="644"/>
      <c r="H26" s="644"/>
      <c r="I26" s="644"/>
      <c r="J26" s="644"/>
      <c r="K26" s="619"/>
      <c r="L26" s="592"/>
      <c r="M26" s="699"/>
      <c r="N26" s="614"/>
      <c r="O26" s="615"/>
      <c r="P26" s="615"/>
      <c r="Q26" s="615"/>
      <c r="R26" s="671"/>
      <c r="S26" s="614"/>
      <c r="T26" s="615"/>
      <c r="U26" s="615"/>
      <c r="V26" s="615"/>
      <c r="W26" s="671"/>
      <c r="X26" s="594"/>
      <c r="Y26" s="595"/>
      <c r="Z26" s="595"/>
      <c r="AA26" s="675"/>
      <c r="AB26" s="671"/>
      <c r="AC26" s="678" t="s">
        <v>536</v>
      </c>
      <c r="AD26" s="679"/>
      <c r="AE26" s="614"/>
      <c r="AF26" s="615"/>
      <c r="AG26" s="615"/>
      <c r="AH26" s="615"/>
      <c r="AI26" s="619"/>
    </row>
    <row r="27" spans="1:35" s="96" customFormat="1" ht="12.75" customHeight="1">
      <c r="A27" s="574"/>
      <c r="B27" s="560"/>
      <c r="C27" s="640" t="s">
        <v>2</v>
      </c>
      <c r="D27" s="641"/>
      <c r="E27" s="641"/>
      <c r="F27" s="641"/>
      <c r="G27" s="641"/>
      <c r="H27" s="641"/>
      <c r="I27" s="641"/>
      <c r="J27" s="641"/>
      <c r="K27" s="642"/>
      <c r="L27" s="645">
        <f>+L25+L16</f>
        <v>0</v>
      </c>
      <c r="M27" s="646" t="s">
        <v>84</v>
      </c>
      <c r="N27" s="647" t="str">
        <f>IF(COUNT(N25,N16)=0,"",(N25+N16))</f>
        <v/>
      </c>
      <c r="O27" s="648"/>
      <c r="P27" s="648"/>
      <c r="Q27" s="648"/>
      <c r="R27" s="692" t="s">
        <v>184</v>
      </c>
      <c r="S27" s="647" t="str">
        <f>IF(COUNT(S25,S16)=0,"",(S25+S16))</f>
        <v/>
      </c>
      <c r="T27" s="648"/>
      <c r="U27" s="648"/>
      <c r="V27" s="648"/>
      <c r="W27" s="692" t="s">
        <v>204</v>
      </c>
      <c r="X27" s="672" t="str">
        <f>IF(S27=0,"",N27/S27)</f>
        <v/>
      </c>
      <c r="Y27" s="673"/>
      <c r="Z27" s="673"/>
      <c r="AA27" s="707" t="s">
        <v>80</v>
      </c>
      <c r="AB27" s="692"/>
      <c r="AC27" s="492">
        <f>AO11</f>
        <v>2.62</v>
      </c>
      <c r="AD27" s="493" t="s">
        <v>398</v>
      </c>
      <c r="AE27" s="680">
        <f>AE16+AE25</f>
        <v>0</v>
      </c>
      <c r="AF27" s="681"/>
      <c r="AG27" s="681"/>
      <c r="AH27" s="681"/>
      <c r="AI27" s="692" t="s">
        <v>205</v>
      </c>
    </row>
    <row r="28" spans="1:35" s="96" customFormat="1" ht="12" customHeight="1">
      <c r="A28" s="574"/>
      <c r="B28" s="561"/>
      <c r="C28" s="643"/>
      <c r="D28" s="644"/>
      <c r="E28" s="644"/>
      <c r="F28" s="644"/>
      <c r="G28" s="644"/>
      <c r="H28" s="644"/>
      <c r="I28" s="644"/>
      <c r="J28" s="644"/>
      <c r="K28" s="619"/>
      <c r="L28" s="592"/>
      <c r="M28" s="593"/>
      <c r="N28" s="614"/>
      <c r="O28" s="615"/>
      <c r="P28" s="615"/>
      <c r="Q28" s="615"/>
      <c r="R28" s="619"/>
      <c r="S28" s="614"/>
      <c r="T28" s="615"/>
      <c r="U28" s="615"/>
      <c r="V28" s="615"/>
      <c r="W28" s="619"/>
      <c r="X28" s="594"/>
      <c r="Y28" s="595"/>
      <c r="Z28" s="595"/>
      <c r="AA28" s="644"/>
      <c r="AB28" s="619"/>
      <c r="AC28" s="678" t="s">
        <v>536</v>
      </c>
      <c r="AD28" s="679"/>
      <c r="AE28" s="614"/>
      <c r="AF28" s="615"/>
      <c r="AG28" s="615"/>
      <c r="AH28" s="615"/>
      <c r="AI28" s="619"/>
    </row>
    <row r="29" spans="1:35" ht="12.75" customHeight="1">
      <c r="A29" s="574"/>
      <c r="B29" s="610" t="s">
        <v>220</v>
      </c>
      <c r="C29" s="389"/>
      <c r="D29" s="714" t="s">
        <v>85</v>
      </c>
      <c r="E29" s="714"/>
      <c r="F29" s="714"/>
      <c r="G29" s="714"/>
      <c r="H29" s="714"/>
      <c r="I29" s="714"/>
      <c r="J29" s="714"/>
      <c r="K29" s="715"/>
      <c r="L29" s="716"/>
      <c r="M29" s="646" t="s">
        <v>84</v>
      </c>
      <c r="N29" s="695"/>
      <c r="O29" s="696"/>
      <c r="P29" s="696"/>
      <c r="Q29" s="696"/>
      <c r="R29" s="692" t="s">
        <v>184</v>
      </c>
      <c r="S29" s="695"/>
      <c r="T29" s="696"/>
      <c r="U29" s="696"/>
      <c r="V29" s="696"/>
      <c r="W29" s="702" t="s">
        <v>3</v>
      </c>
      <c r="X29" s="672" t="str">
        <f>IF(S29=0,"",ROUND(N29/S29,2))</f>
        <v/>
      </c>
      <c r="Y29" s="673"/>
      <c r="Z29" s="673"/>
      <c r="AA29" s="703" t="s">
        <v>4</v>
      </c>
      <c r="AB29" s="704"/>
      <c r="AC29" s="494">
        <f>AO12</f>
        <v>1.96</v>
      </c>
      <c r="AD29" s="493" t="s">
        <v>398</v>
      </c>
      <c r="AE29" s="705" t="str">
        <f>IF(COUNT(S29)=0,"",ROUND(S29*AC29,0))</f>
        <v/>
      </c>
      <c r="AF29" s="706"/>
      <c r="AG29" s="706"/>
      <c r="AH29" s="706"/>
      <c r="AI29" s="692" t="s">
        <v>205</v>
      </c>
    </row>
    <row r="30" spans="1:35" ht="12" customHeight="1">
      <c r="A30" s="574"/>
      <c r="B30" s="560"/>
      <c r="C30" s="154"/>
      <c r="D30" s="553"/>
      <c r="E30" s="553"/>
      <c r="F30" s="553"/>
      <c r="G30" s="553"/>
      <c r="H30" s="553"/>
      <c r="I30" s="553"/>
      <c r="J30" s="553"/>
      <c r="K30" s="554"/>
      <c r="L30" s="565"/>
      <c r="M30" s="558"/>
      <c r="N30" s="581"/>
      <c r="O30" s="582"/>
      <c r="P30" s="582"/>
      <c r="Q30" s="582"/>
      <c r="R30" s="584"/>
      <c r="S30" s="581"/>
      <c r="T30" s="582"/>
      <c r="U30" s="582"/>
      <c r="V30" s="582"/>
      <c r="W30" s="584"/>
      <c r="X30" s="588"/>
      <c r="Y30" s="589"/>
      <c r="Z30" s="589"/>
      <c r="AA30" s="608"/>
      <c r="AB30" s="609"/>
      <c r="AC30" s="596" t="s">
        <v>537</v>
      </c>
      <c r="AD30" s="597"/>
      <c r="AE30" s="581"/>
      <c r="AF30" s="582"/>
      <c r="AG30" s="582"/>
      <c r="AH30" s="582"/>
      <c r="AI30" s="584"/>
    </row>
    <row r="31" spans="1:35" ht="12.75" customHeight="1">
      <c r="A31" s="574"/>
      <c r="B31" s="560"/>
      <c r="C31" s="387"/>
      <c r="D31" s="562" t="s">
        <v>391</v>
      </c>
      <c r="E31" s="562"/>
      <c r="F31" s="562"/>
      <c r="G31" s="562"/>
      <c r="H31" s="562"/>
      <c r="I31" s="562"/>
      <c r="J31" s="562"/>
      <c r="K31" s="563"/>
      <c r="L31" s="564"/>
      <c r="M31" s="566" t="s">
        <v>84</v>
      </c>
      <c r="N31" s="579"/>
      <c r="O31" s="580"/>
      <c r="P31" s="580"/>
      <c r="Q31" s="580"/>
      <c r="R31" s="583" t="s">
        <v>184</v>
      </c>
      <c r="S31" s="579"/>
      <c r="T31" s="580"/>
      <c r="U31" s="580"/>
      <c r="V31" s="580"/>
      <c r="W31" s="585" t="s">
        <v>398</v>
      </c>
      <c r="X31" s="586" t="str">
        <f>IF(S31=0,"",ROUND(N31/S31,2))</f>
        <v/>
      </c>
      <c r="Y31" s="587"/>
      <c r="Z31" s="587"/>
      <c r="AA31" s="606" t="s">
        <v>399</v>
      </c>
      <c r="AB31" s="607"/>
      <c r="AC31" s="451">
        <f>AO13</f>
        <v>0</v>
      </c>
      <c r="AD31" s="450" t="s">
        <v>398</v>
      </c>
      <c r="AE31" s="700" t="str">
        <f>IF(COUNT(S31)=0,"",ROUND(S31*AC31,0))</f>
        <v/>
      </c>
      <c r="AF31" s="701"/>
      <c r="AG31" s="701"/>
      <c r="AH31" s="701"/>
      <c r="AI31" s="583" t="s">
        <v>205</v>
      </c>
    </row>
    <row r="32" spans="1:35" ht="12" customHeight="1">
      <c r="A32" s="574"/>
      <c r="B32" s="560"/>
      <c r="C32" s="154"/>
      <c r="D32" s="553"/>
      <c r="E32" s="553"/>
      <c r="F32" s="553"/>
      <c r="G32" s="553"/>
      <c r="H32" s="553"/>
      <c r="I32" s="553"/>
      <c r="J32" s="553"/>
      <c r="K32" s="554"/>
      <c r="L32" s="565"/>
      <c r="M32" s="558"/>
      <c r="N32" s="581"/>
      <c r="O32" s="582"/>
      <c r="P32" s="582"/>
      <c r="Q32" s="582"/>
      <c r="R32" s="584"/>
      <c r="S32" s="581"/>
      <c r="T32" s="582"/>
      <c r="U32" s="582"/>
      <c r="V32" s="582"/>
      <c r="W32" s="584"/>
      <c r="X32" s="588"/>
      <c r="Y32" s="589"/>
      <c r="Z32" s="589"/>
      <c r="AA32" s="608"/>
      <c r="AB32" s="609"/>
      <c r="AC32" s="620" t="s">
        <v>493</v>
      </c>
      <c r="AD32" s="618"/>
      <c r="AE32" s="581"/>
      <c r="AF32" s="582"/>
      <c r="AG32" s="582"/>
      <c r="AH32" s="582"/>
      <c r="AI32" s="584"/>
    </row>
    <row r="33" spans="1:35" ht="12.75" customHeight="1">
      <c r="A33" s="574"/>
      <c r="B33" s="560"/>
      <c r="C33" s="387"/>
      <c r="D33" s="562" t="s">
        <v>86</v>
      </c>
      <c r="E33" s="562"/>
      <c r="F33" s="562"/>
      <c r="G33" s="562"/>
      <c r="H33" s="562"/>
      <c r="I33" s="562"/>
      <c r="J33" s="562"/>
      <c r="K33" s="563"/>
      <c r="L33" s="564"/>
      <c r="M33" s="566" t="s">
        <v>84</v>
      </c>
      <c r="N33" s="579"/>
      <c r="O33" s="580"/>
      <c r="P33" s="580"/>
      <c r="Q33" s="580"/>
      <c r="R33" s="583" t="s">
        <v>184</v>
      </c>
      <c r="S33" s="579"/>
      <c r="T33" s="580"/>
      <c r="U33" s="580"/>
      <c r="V33" s="580"/>
      <c r="W33" s="585" t="s">
        <v>228</v>
      </c>
      <c r="X33" s="586" t="str">
        <f>IF(S33=0,"",ROUND(N33/S33,2))</f>
        <v/>
      </c>
      <c r="Y33" s="587"/>
      <c r="Z33" s="587"/>
      <c r="AA33" s="606" t="s">
        <v>229</v>
      </c>
      <c r="AB33" s="607"/>
      <c r="AC33" s="495">
        <f>AO14</f>
        <v>0.438</v>
      </c>
      <c r="AD33" s="450" t="s">
        <v>398</v>
      </c>
      <c r="AE33" s="612" t="str">
        <f>IF(COUNT(S33)=0,"",ROUND(S33*AC33,0))</f>
        <v/>
      </c>
      <c r="AF33" s="613"/>
      <c r="AG33" s="613"/>
      <c r="AH33" s="613"/>
      <c r="AI33" s="583" t="s">
        <v>205</v>
      </c>
    </row>
    <row r="34" spans="1:35" ht="12" customHeight="1">
      <c r="A34" s="574"/>
      <c r="B34" s="560"/>
      <c r="C34" s="154"/>
      <c r="D34" s="553"/>
      <c r="E34" s="553"/>
      <c r="F34" s="553"/>
      <c r="G34" s="553"/>
      <c r="H34" s="553"/>
      <c r="I34" s="553"/>
      <c r="J34" s="553"/>
      <c r="K34" s="554"/>
      <c r="L34" s="565"/>
      <c r="M34" s="558"/>
      <c r="N34" s="581"/>
      <c r="O34" s="582"/>
      <c r="P34" s="582"/>
      <c r="Q34" s="582"/>
      <c r="R34" s="584"/>
      <c r="S34" s="581"/>
      <c r="T34" s="582"/>
      <c r="U34" s="582"/>
      <c r="V34" s="582"/>
      <c r="W34" s="584"/>
      <c r="X34" s="588"/>
      <c r="Y34" s="589"/>
      <c r="Z34" s="589"/>
      <c r="AA34" s="608"/>
      <c r="AB34" s="609"/>
      <c r="AC34" s="620" t="s">
        <v>538</v>
      </c>
      <c r="AD34" s="618"/>
      <c r="AE34" s="581"/>
      <c r="AF34" s="582"/>
      <c r="AG34" s="582"/>
      <c r="AH34" s="582"/>
      <c r="AI34" s="584"/>
    </row>
    <row r="35" spans="1:35" ht="12.75" customHeight="1">
      <c r="A35" s="574"/>
      <c r="B35" s="560"/>
      <c r="C35" s="385"/>
      <c r="D35" s="562" t="s">
        <v>556</v>
      </c>
      <c r="E35" s="562"/>
      <c r="F35" s="562"/>
      <c r="G35" s="562"/>
      <c r="H35" s="562"/>
      <c r="I35" s="562"/>
      <c r="J35" s="562"/>
      <c r="K35" s="563"/>
      <c r="L35" s="564"/>
      <c r="M35" s="566" t="s">
        <v>84</v>
      </c>
      <c r="N35" s="579"/>
      <c r="O35" s="580"/>
      <c r="P35" s="580"/>
      <c r="Q35" s="580"/>
      <c r="R35" s="583" t="s">
        <v>184</v>
      </c>
      <c r="S35" s="579"/>
      <c r="T35" s="580"/>
      <c r="U35" s="580"/>
      <c r="V35" s="580"/>
      <c r="W35" s="585" t="s">
        <v>204</v>
      </c>
      <c r="X35" s="586" t="str">
        <f>IF(S35=0,"",ROUND(N35/S35,2))</f>
        <v/>
      </c>
      <c r="Y35" s="587"/>
      <c r="Z35" s="587"/>
      <c r="AA35" s="616" t="s">
        <v>80</v>
      </c>
      <c r="AB35" s="583"/>
      <c r="AC35" s="490">
        <f>AO11</f>
        <v>2.62</v>
      </c>
      <c r="AD35" s="491" t="s">
        <v>398</v>
      </c>
      <c r="AE35" s="612" t="str">
        <f>IF(COUNT(S35)=0,"",ROUND(S35*AC35,0))</f>
        <v/>
      </c>
      <c r="AF35" s="613"/>
      <c r="AG35" s="613"/>
      <c r="AH35" s="613"/>
      <c r="AI35" s="583" t="s">
        <v>205</v>
      </c>
    </row>
    <row r="36" spans="1:35" ht="12" customHeight="1">
      <c r="A36" s="574"/>
      <c r="B36" s="560"/>
      <c r="C36" s="154"/>
      <c r="D36" s="553"/>
      <c r="E36" s="553"/>
      <c r="F36" s="553"/>
      <c r="G36" s="553"/>
      <c r="H36" s="553"/>
      <c r="I36" s="553"/>
      <c r="J36" s="553"/>
      <c r="K36" s="554"/>
      <c r="L36" s="565"/>
      <c r="M36" s="558"/>
      <c r="N36" s="581"/>
      <c r="O36" s="582"/>
      <c r="P36" s="582"/>
      <c r="Q36" s="582"/>
      <c r="R36" s="584"/>
      <c r="S36" s="581"/>
      <c r="T36" s="582"/>
      <c r="U36" s="582"/>
      <c r="V36" s="582"/>
      <c r="W36" s="584"/>
      <c r="X36" s="588"/>
      <c r="Y36" s="589"/>
      <c r="Z36" s="589"/>
      <c r="AA36" s="617"/>
      <c r="AB36" s="584"/>
      <c r="AC36" s="596" t="s">
        <v>536</v>
      </c>
      <c r="AD36" s="618"/>
      <c r="AE36" s="581"/>
      <c r="AF36" s="582"/>
      <c r="AG36" s="582"/>
      <c r="AH36" s="582"/>
      <c r="AI36" s="584"/>
    </row>
    <row r="37" spans="1:35" ht="12.75" customHeight="1">
      <c r="A37" s="574"/>
      <c r="B37" s="560"/>
      <c r="C37" s="385"/>
      <c r="D37" s="562" t="s">
        <v>557</v>
      </c>
      <c r="E37" s="562"/>
      <c r="F37" s="562"/>
      <c r="G37" s="562"/>
      <c r="H37" s="562"/>
      <c r="I37" s="562"/>
      <c r="J37" s="562"/>
      <c r="K37" s="563"/>
      <c r="L37" s="564"/>
      <c r="M37" s="566" t="s">
        <v>84</v>
      </c>
      <c r="N37" s="579"/>
      <c r="O37" s="580"/>
      <c r="P37" s="580"/>
      <c r="Q37" s="580"/>
      <c r="R37" s="583" t="s">
        <v>184</v>
      </c>
      <c r="S37" s="579"/>
      <c r="T37" s="580"/>
      <c r="U37" s="580"/>
      <c r="V37" s="580"/>
      <c r="W37" s="585" t="s">
        <v>204</v>
      </c>
      <c r="X37" s="586" t="str">
        <f>IF(S37=0,"",ROUND(N37/S37,2))</f>
        <v/>
      </c>
      <c r="Y37" s="587"/>
      <c r="Z37" s="587"/>
      <c r="AA37" s="616" t="s">
        <v>80</v>
      </c>
      <c r="AB37" s="583"/>
      <c r="AC37" s="490">
        <f>AO15</f>
        <v>2.29</v>
      </c>
      <c r="AD37" s="491" t="s">
        <v>398</v>
      </c>
      <c r="AE37" s="612" t="str">
        <f>IF(COUNT(S37)=0,"",ROUND(S37*AC37,0))</f>
        <v/>
      </c>
      <c r="AF37" s="613"/>
      <c r="AG37" s="613"/>
      <c r="AH37" s="613"/>
      <c r="AI37" s="583" t="s">
        <v>205</v>
      </c>
    </row>
    <row r="38" spans="1:35" ht="12" customHeight="1">
      <c r="A38" s="574"/>
      <c r="B38" s="560"/>
      <c r="C38" s="154"/>
      <c r="D38" s="553"/>
      <c r="E38" s="553"/>
      <c r="F38" s="553"/>
      <c r="G38" s="553"/>
      <c r="H38" s="553"/>
      <c r="I38" s="553"/>
      <c r="J38" s="553"/>
      <c r="K38" s="554"/>
      <c r="L38" s="565"/>
      <c r="M38" s="558"/>
      <c r="N38" s="581"/>
      <c r="O38" s="582"/>
      <c r="P38" s="582"/>
      <c r="Q38" s="582"/>
      <c r="R38" s="584"/>
      <c r="S38" s="581"/>
      <c r="T38" s="582"/>
      <c r="U38" s="582"/>
      <c r="V38" s="582"/>
      <c r="W38" s="584"/>
      <c r="X38" s="588"/>
      <c r="Y38" s="589"/>
      <c r="Z38" s="589"/>
      <c r="AA38" s="617"/>
      <c r="AB38" s="584"/>
      <c r="AC38" s="596" t="s">
        <v>536</v>
      </c>
      <c r="AD38" s="618"/>
      <c r="AE38" s="581"/>
      <c r="AF38" s="582"/>
      <c r="AG38" s="582"/>
      <c r="AH38" s="582"/>
      <c r="AI38" s="584"/>
    </row>
    <row r="39" spans="1:35" ht="12.75" customHeight="1">
      <c r="A39" s="574"/>
      <c r="B39" s="560"/>
      <c r="C39" s="385"/>
      <c r="D39" s="562" t="s">
        <v>88</v>
      </c>
      <c r="E39" s="562"/>
      <c r="F39" s="562"/>
      <c r="G39" s="562"/>
      <c r="H39" s="562"/>
      <c r="I39" s="562"/>
      <c r="J39" s="562"/>
      <c r="K39" s="563"/>
      <c r="L39" s="564"/>
      <c r="M39" s="566" t="s">
        <v>84</v>
      </c>
      <c r="N39" s="579"/>
      <c r="O39" s="580"/>
      <c r="P39" s="580"/>
      <c r="Q39" s="580"/>
      <c r="R39" s="583" t="s">
        <v>184</v>
      </c>
      <c r="S39" s="579"/>
      <c r="T39" s="580"/>
      <c r="U39" s="580"/>
      <c r="V39" s="580"/>
      <c r="W39" s="585" t="s">
        <v>204</v>
      </c>
      <c r="X39" s="586" t="str">
        <f>IF(S39=0,"",ROUND(N39/S39,2))</f>
        <v/>
      </c>
      <c r="Y39" s="587"/>
      <c r="Z39" s="587"/>
      <c r="AA39" s="616" t="s">
        <v>80</v>
      </c>
      <c r="AB39" s="583"/>
      <c r="AC39" s="490">
        <f>AO15</f>
        <v>2.29</v>
      </c>
      <c r="AD39" s="491" t="s">
        <v>398</v>
      </c>
      <c r="AE39" s="612" t="str">
        <f>IF(COUNT(S39)=0,"",ROUND(S39*AC39,0))</f>
        <v/>
      </c>
      <c r="AF39" s="613"/>
      <c r="AG39" s="613"/>
      <c r="AH39" s="613"/>
      <c r="AI39" s="583" t="s">
        <v>205</v>
      </c>
    </row>
    <row r="40" spans="1:35" ht="12" customHeight="1">
      <c r="A40" s="574"/>
      <c r="B40" s="560"/>
      <c r="C40" s="154"/>
      <c r="D40" s="553"/>
      <c r="E40" s="553"/>
      <c r="F40" s="553"/>
      <c r="G40" s="553"/>
      <c r="H40" s="553"/>
      <c r="I40" s="553"/>
      <c r="J40" s="553"/>
      <c r="K40" s="554"/>
      <c r="L40" s="565"/>
      <c r="M40" s="558"/>
      <c r="N40" s="581"/>
      <c r="O40" s="582"/>
      <c r="P40" s="582"/>
      <c r="Q40" s="582"/>
      <c r="R40" s="584"/>
      <c r="S40" s="581"/>
      <c r="T40" s="582"/>
      <c r="U40" s="582"/>
      <c r="V40" s="582"/>
      <c r="W40" s="584"/>
      <c r="X40" s="588"/>
      <c r="Y40" s="589"/>
      <c r="Z40" s="589"/>
      <c r="AA40" s="617"/>
      <c r="AB40" s="584"/>
      <c r="AC40" s="596" t="s">
        <v>536</v>
      </c>
      <c r="AD40" s="618"/>
      <c r="AE40" s="581"/>
      <c r="AF40" s="582"/>
      <c r="AG40" s="582"/>
      <c r="AH40" s="582"/>
      <c r="AI40" s="584"/>
    </row>
    <row r="41" spans="1:35" ht="12.75" customHeight="1">
      <c r="A41" s="574"/>
      <c r="B41" s="560"/>
      <c r="C41" s="385"/>
      <c r="D41" s="562" t="s">
        <v>89</v>
      </c>
      <c r="E41" s="562"/>
      <c r="F41" s="562"/>
      <c r="G41" s="562"/>
      <c r="H41" s="562"/>
      <c r="I41" s="562"/>
      <c r="J41" s="562"/>
      <c r="K41" s="563"/>
      <c r="L41" s="564"/>
      <c r="M41" s="566" t="s">
        <v>84</v>
      </c>
      <c r="N41" s="579"/>
      <c r="O41" s="580"/>
      <c r="P41" s="580"/>
      <c r="Q41" s="580"/>
      <c r="R41" s="583" t="s">
        <v>184</v>
      </c>
      <c r="S41" s="579"/>
      <c r="T41" s="580"/>
      <c r="U41" s="580"/>
      <c r="V41" s="580"/>
      <c r="W41" s="585" t="s">
        <v>204</v>
      </c>
      <c r="X41" s="586" t="str">
        <f>IF(S41=0,"",ROUND(N41/S41,2))</f>
        <v/>
      </c>
      <c r="Y41" s="587"/>
      <c r="Z41" s="587"/>
      <c r="AA41" s="616" t="s">
        <v>80</v>
      </c>
      <c r="AB41" s="583"/>
      <c r="AC41" s="490">
        <f>AO16</f>
        <v>1.58</v>
      </c>
      <c r="AD41" s="491" t="s">
        <v>398</v>
      </c>
      <c r="AE41" s="612" t="str">
        <f>IF(COUNT(S41)=0,"",ROUND(S41*AC41,0))</f>
        <v/>
      </c>
      <c r="AF41" s="613"/>
      <c r="AG41" s="613"/>
      <c r="AH41" s="613"/>
      <c r="AI41" s="583" t="s">
        <v>205</v>
      </c>
    </row>
    <row r="42" spans="1:35" ht="12" customHeight="1">
      <c r="A42" s="574"/>
      <c r="B42" s="560"/>
      <c r="C42" s="386"/>
      <c r="D42" s="590"/>
      <c r="E42" s="590"/>
      <c r="F42" s="590"/>
      <c r="G42" s="590"/>
      <c r="H42" s="590"/>
      <c r="I42" s="590"/>
      <c r="J42" s="590"/>
      <c r="K42" s="591"/>
      <c r="L42" s="592"/>
      <c r="M42" s="593"/>
      <c r="N42" s="614"/>
      <c r="O42" s="615"/>
      <c r="P42" s="615"/>
      <c r="Q42" s="615"/>
      <c r="R42" s="619"/>
      <c r="S42" s="614"/>
      <c r="T42" s="615"/>
      <c r="U42" s="615"/>
      <c r="V42" s="615"/>
      <c r="W42" s="619"/>
      <c r="X42" s="594"/>
      <c r="Y42" s="595"/>
      <c r="Z42" s="595"/>
      <c r="AA42" s="644"/>
      <c r="AB42" s="619"/>
      <c r="AC42" s="678" t="s">
        <v>536</v>
      </c>
      <c r="AD42" s="712"/>
      <c r="AE42" s="614"/>
      <c r="AF42" s="615"/>
      <c r="AG42" s="615"/>
      <c r="AH42" s="615"/>
      <c r="AI42" s="619"/>
    </row>
    <row r="43" spans="1:35" ht="24.75" customHeight="1">
      <c r="A43" s="574"/>
      <c r="B43" s="611"/>
      <c r="C43" s="548" t="s">
        <v>5</v>
      </c>
      <c r="D43" s="549"/>
      <c r="E43" s="549"/>
      <c r="F43" s="549"/>
      <c r="G43" s="549"/>
      <c r="H43" s="549"/>
      <c r="I43" s="549"/>
      <c r="J43" s="549"/>
      <c r="K43" s="550"/>
      <c r="L43" s="391">
        <f>SUM(L29:L41)</f>
        <v>0</v>
      </c>
      <c r="M43" s="108" t="s">
        <v>84</v>
      </c>
      <c r="N43" s="649" t="s">
        <v>6</v>
      </c>
      <c r="O43" s="650"/>
      <c r="P43" s="650"/>
      <c r="Q43" s="650"/>
      <c r="R43" s="651"/>
      <c r="S43" s="649" t="s">
        <v>6</v>
      </c>
      <c r="T43" s="650"/>
      <c r="U43" s="650"/>
      <c r="V43" s="650"/>
      <c r="W43" s="651"/>
      <c r="X43" s="649" t="s">
        <v>6</v>
      </c>
      <c r="Y43" s="650"/>
      <c r="Z43" s="650"/>
      <c r="AA43" s="650"/>
      <c r="AB43" s="651"/>
      <c r="AC43" s="649" t="s">
        <v>110</v>
      </c>
      <c r="AD43" s="651"/>
      <c r="AE43" s="710">
        <f>SUM(AE29:AH41)</f>
        <v>0</v>
      </c>
      <c r="AF43" s="711"/>
      <c r="AG43" s="711"/>
      <c r="AH43" s="711"/>
      <c r="AI43" s="102" t="s">
        <v>205</v>
      </c>
    </row>
    <row r="44" spans="1:35" ht="24.75" customHeight="1" thickBot="1">
      <c r="A44" s="575"/>
      <c r="B44" s="543" t="s">
        <v>7</v>
      </c>
      <c r="C44" s="541"/>
      <c r="D44" s="541"/>
      <c r="E44" s="541"/>
      <c r="F44" s="541"/>
      <c r="G44" s="541"/>
      <c r="H44" s="541"/>
      <c r="I44" s="541"/>
      <c r="J44" s="541"/>
      <c r="K44" s="542"/>
      <c r="L44" s="392">
        <f>+L43+L27</f>
        <v>0</v>
      </c>
      <c r="M44" s="109" t="s">
        <v>84</v>
      </c>
      <c r="N44" s="637" t="s">
        <v>6</v>
      </c>
      <c r="O44" s="638"/>
      <c r="P44" s="638"/>
      <c r="Q44" s="638"/>
      <c r="R44" s="639"/>
      <c r="S44" s="637" t="s">
        <v>6</v>
      </c>
      <c r="T44" s="638"/>
      <c r="U44" s="638"/>
      <c r="V44" s="638"/>
      <c r="W44" s="639"/>
      <c r="X44" s="637" t="s">
        <v>6</v>
      </c>
      <c r="Y44" s="638"/>
      <c r="Z44" s="638"/>
      <c r="AA44" s="638"/>
      <c r="AB44" s="639"/>
      <c r="AC44" s="652" t="s">
        <v>110</v>
      </c>
      <c r="AD44" s="653"/>
      <c r="AE44" s="708">
        <f>AE27+AE43</f>
        <v>0</v>
      </c>
      <c r="AF44" s="709"/>
      <c r="AG44" s="709"/>
      <c r="AH44" s="709"/>
      <c r="AI44" s="110" t="s">
        <v>205</v>
      </c>
    </row>
    <row r="45" spans="1:35" ht="12.75" customHeight="1" thickTop="1">
      <c r="A45" s="567" t="s">
        <v>120</v>
      </c>
      <c r="B45" s="568"/>
      <c r="C45" s="390"/>
      <c r="D45" s="551" t="s">
        <v>83</v>
      </c>
      <c r="E45" s="551"/>
      <c r="F45" s="551"/>
      <c r="G45" s="551"/>
      <c r="H45" s="551"/>
      <c r="I45" s="551"/>
      <c r="J45" s="551"/>
      <c r="K45" s="552"/>
      <c r="L45" s="555"/>
      <c r="M45" s="557" t="s">
        <v>84</v>
      </c>
      <c r="N45" s="603"/>
      <c r="O45" s="604"/>
      <c r="P45" s="604"/>
      <c r="Q45" s="604"/>
      <c r="R45" s="600" t="s">
        <v>184</v>
      </c>
      <c r="S45" s="603"/>
      <c r="T45" s="604"/>
      <c r="U45" s="604"/>
      <c r="V45" s="604"/>
      <c r="W45" s="605" t="s">
        <v>204</v>
      </c>
      <c r="X45" s="601" t="str">
        <f>IF(S45=0,"",ROUND(N45/S45,2))</f>
        <v/>
      </c>
      <c r="Y45" s="602"/>
      <c r="Z45" s="602"/>
      <c r="AA45" s="713" t="s">
        <v>80</v>
      </c>
      <c r="AB45" s="600"/>
      <c r="AC45" s="496">
        <f>AO11</f>
        <v>2.62</v>
      </c>
      <c r="AD45" s="497" t="s">
        <v>398</v>
      </c>
      <c r="AE45" s="598" t="str">
        <f>IF(COUNT(S45)=0,"",ROUND(S45*AC45,0))</f>
        <v/>
      </c>
      <c r="AF45" s="599"/>
      <c r="AG45" s="599"/>
      <c r="AH45" s="599"/>
      <c r="AI45" s="600" t="s">
        <v>205</v>
      </c>
    </row>
    <row r="46" spans="1:35" ht="12" customHeight="1">
      <c r="A46" s="569"/>
      <c r="B46" s="570"/>
      <c r="C46" s="154"/>
      <c r="D46" s="553"/>
      <c r="E46" s="553"/>
      <c r="F46" s="553"/>
      <c r="G46" s="553"/>
      <c r="H46" s="553"/>
      <c r="I46" s="553"/>
      <c r="J46" s="553"/>
      <c r="K46" s="554"/>
      <c r="L46" s="556"/>
      <c r="M46" s="558"/>
      <c r="N46" s="581"/>
      <c r="O46" s="582"/>
      <c r="P46" s="582"/>
      <c r="Q46" s="582"/>
      <c r="R46" s="584"/>
      <c r="S46" s="581"/>
      <c r="T46" s="582"/>
      <c r="U46" s="582"/>
      <c r="V46" s="582"/>
      <c r="W46" s="584"/>
      <c r="X46" s="588"/>
      <c r="Y46" s="589"/>
      <c r="Z46" s="589"/>
      <c r="AA46" s="617"/>
      <c r="AB46" s="584"/>
      <c r="AC46" s="596" t="s">
        <v>536</v>
      </c>
      <c r="AD46" s="597"/>
      <c r="AE46" s="581"/>
      <c r="AF46" s="582"/>
      <c r="AG46" s="582"/>
      <c r="AH46" s="582"/>
      <c r="AI46" s="584"/>
    </row>
    <row r="47" spans="1:35" ht="12.75" customHeight="1">
      <c r="A47" s="571"/>
      <c r="B47" s="570"/>
      <c r="C47" s="385"/>
      <c r="D47" s="562" t="s">
        <v>85</v>
      </c>
      <c r="E47" s="562"/>
      <c r="F47" s="562"/>
      <c r="G47" s="562"/>
      <c r="H47" s="562"/>
      <c r="I47" s="562"/>
      <c r="J47" s="562"/>
      <c r="K47" s="563"/>
      <c r="L47" s="578"/>
      <c r="M47" s="566" t="s">
        <v>84</v>
      </c>
      <c r="N47" s="579"/>
      <c r="O47" s="580"/>
      <c r="P47" s="580"/>
      <c r="Q47" s="580"/>
      <c r="R47" s="583" t="s">
        <v>184</v>
      </c>
      <c r="S47" s="579"/>
      <c r="T47" s="580"/>
      <c r="U47" s="580"/>
      <c r="V47" s="580"/>
      <c r="W47" s="585" t="s">
        <v>3</v>
      </c>
      <c r="X47" s="586" t="str">
        <f>IF(S47=0,"",ROUND(N47/S47,2))</f>
        <v/>
      </c>
      <c r="Y47" s="587"/>
      <c r="Z47" s="587"/>
      <c r="AA47" s="606" t="s">
        <v>4</v>
      </c>
      <c r="AB47" s="607"/>
      <c r="AC47" s="490">
        <f>AO12</f>
        <v>1.96</v>
      </c>
      <c r="AD47" s="491" t="s">
        <v>398</v>
      </c>
      <c r="AE47" s="612" t="str">
        <f>IF(COUNT(S47)=0,"",ROUND(S47*AC47,0))</f>
        <v/>
      </c>
      <c r="AF47" s="613"/>
      <c r="AG47" s="613"/>
      <c r="AH47" s="613"/>
      <c r="AI47" s="583" t="s">
        <v>205</v>
      </c>
    </row>
    <row r="48" spans="1:35" ht="12" customHeight="1">
      <c r="A48" s="571"/>
      <c r="B48" s="570"/>
      <c r="C48" s="154"/>
      <c r="D48" s="553"/>
      <c r="E48" s="553"/>
      <c r="F48" s="553"/>
      <c r="G48" s="553"/>
      <c r="H48" s="553"/>
      <c r="I48" s="553"/>
      <c r="J48" s="553"/>
      <c r="K48" s="554"/>
      <c r="L48" s="556"/>
      <c r="M48" s="558"/>
      <c r="N48" s="581"/>
      <c r="O48" s="582"/>
      <c r="P48" s="582"/>
      <c r="Q48" s="582"/>
      <c r="R48" s="584"/>
      <c r="S48" s="581"/>
      <c r="T48" s="582"/>
      <c r="U48" s="582"/>
      <c r="V48" s="582"/>
      <c r="W48" s="584"/>
      <c r="X48" s="588"/>
      <c r="Y48" s="589"/>
      <c r="Z48" s="589"/>
      <c r="AA48" s="608"/>
      <c r="AB48" s="609"/>
      <c r="AC48" s="596" t="s">
        <v>537</v>
      </c>
      <c r="AD48" s="597"/>
      <c r="AE48" s="581"/>
      <c r="AF48" s="582"/>
      <c r="AG48" s="582"/>
      <c r="AH48" s="582"/>
      <c r="AI48" s="584"/>
    </row>
    <row r="49" spans="1:35" ht="12.75" customHeight="1">
      <c r="A49" s="571"/>
      <c r="B49" s="570"/>
      <c r="C49" s="385"/>
      <c r="D49" s="562" t="s">
        <v>391</v>
      </c>
      <c r="E49" s="562"/>
      <c r="F49" s="562"/>
      <c r="G49" s="562"/>
      <c r="H49" s="562"/>
      <c r="I49" s="562"/>
      <c r="J49" s="562"/>
      <c r="K49" s="563"/>
      <c r="L49" s="578"/>
      <c r="M49" s="566" t="s">
        <v>84</v>
      </c>
      <c r="N49" s="579"/>
      <c r="O49" s="580"/>
      <c r="P49" s="580"/>
      <c r="Q49" s="580"/>
      <c r="R49" s="583" t="s">
        <v>184</v>
      </c>
      <c r="S49" s="579"/>
      <c r="T49" s="580"/>
      <c r="U49" s="580"/>
      <c r="V49" s="580"/>
      <c r="W49" s="585" t="s">
        <v>398</v>
      </c>
      <c r="X49" s="586" t="str">
        <f>IF(S49=0,"",ROUND(N49/S49,2))</f>
        <v/>
      </c>
      <c r="Y49" s="587"/>
      <c r="Z49" s="587"/>
      <c r="AA49" s="606" t="s">
        <v>399</v>
      </c>
      <c r="AB49" s="607"/>
      <c r="AC49" s="451">
        <f>AO13</f>
        <v>0</v>
      </c>
      <c r="AD49" s="450" t="s">
        <v>398</v>
      </c>
      <c r="AE49" s="700" t="str">
        <f>IF(COUNT(S49)=0,"",ROUND(S49*AC49,0))</f>
        <v/>
      </c>
      <c r="AF49" s="701"/>
      <c r="AG49" s="701"/>
      <c r="AH49" s="701"/>
      <c r="AI49" s="583" t="s">
        <v>205</v>
      </c>
    </row>
    <row r="50" spans="1:35" ht="12" customHeight="1">
      <c r="A50" s="571"/>
      <c r="B50" s="570"/>
      <c r="C50" s="387"/>
      <c r="D50" s="553"/>
      <c r="E50" s="553"/>
      <c r="F50" s="553"/>
      <c r="G50" s="553"/>
      <c r="H50" s="553"/>
      <c r="I50" s="553"/>
      <c r="J50" s="553"/>
      <c r="K50" s="554"/>
      <c r="L50" s="556"/>
      <c r="M50" s="558"/>
      <c r="N50" s="581"/>
      <c r="O50" s="582"/>
      <c r="P50" s="582"/>
      <c r="Q50" s="582"/>
      <c r="R50" s="584"/>
      <c r="S50" s="581"/>
      <c r="T50" s="582"/>
      <c r="U50" s="582"/>
      <c r="V50" s="582"/>
      <c r="W50" s="584"/>
      <c r="X50" s="588"/>
      <c r="Y50" s="589"/>
      <c r="Z50" s="589"/>
      <c r="AA50" s="608"/>
      <c r="AB50" s="609"/>
      <c r="AC50" s="620" t="s">
        <v>493</v>
      </c>
      <c r="AD50" s="618"/>
      <c r="AE50" s="581"/>
      <c r="AF50" s="582"/>
      <c r="AG50" s="582"/>
      <c r="AH50" s="582"/>
      <c r="AI50" s="584"/>
    </row>
    <row r="51" spans="1:35" ht="12.75" customHeight="1">
      <c r="A51" s="571"/>
      <c r="B51" s="570"/>
      <c r="C51" s="385"/>
      <c r="D51" s="562" t="s">
        <v>86</v>
      </c>
      <c r="E51" s="562"/>
      <c r="F51" s="562"/>
      <c r="G51" s="562"/>
      <c r="H51" s="562"/>
      <c r="I51" s="562"/>
      <c r="J51" s="562"/>
      <c r="K51" s="563"/>
      <c r="L51" s="578"/>
      <c r="M51" s="566" t="s">
        <v>84</v>
      </c>
      <c r="N51" s="579"/>
      <c r="O51" s="580"/>
      <c r="P51" s="580"/>
      <c r="Q51" s="580"/>
      <c r="R51" s="583" t="s">
        <v>184</v>
      </c>
      <c r="S51" s="579"/>
      <c r="T51" s="580"/>
      <c r="U51" s="580"/>
      <c r="V51" s="580"/>
      <c r="W51" s="585" t="s">
        <v>228</v>
      </c>
      <c r="X51" s="586" t="str">
        <f>IF(S51=0,"",ROUND(N51/S51,2))</f>
        <v/>
      </c>
      <c r="Y51" s="587"/>
      <c r="Z51" s="587"/>
      <c r="AA51" s="606" t="s">
        <v>229</v>
      </c>
      <c r="AB51" s="607"/>
      <c r="AC51" s="495">
        <f>AO14</f>
        <v>0.438</v>
      </c>
      <c r="AD51" s="450" t="s">
        <v>398</v>
      </c>
      <c r="AE51" s="612" t="str">
        <f>IF(COUNT(S51)=0,"",ROUND(S51*AC51,0))</f>
        <v/>
      </c>
      <c r="AF51" s="613"/>
      <c r="AG51" s="613"/>
      <c r="AH51" s="613"/>
      <c r="AI51" s="583" t="s">
        <v>205</v>
      </c>
    </row>
    <row r="52" spans="1:35" ht="12" customHeight="1">
      <c r="A52" s="571"/>
      <c r="B52" s="570"/>
      <c r="C52" s="154"/>
      <c r="D52" s="553"/>
      <c r="E52" s="553"/>
      <c r="F52" s="553"/>
      <c r="G52" s="553"/>
      <c r="H52" s="553"/>
      <c r="I52" s="553"/>
      <c r="J52" s="553"/>
      <c r="K52" s="554"/>
      <c r="L52" s="556"/>
      <c r="M52" s="558"/>
      <c r="N52" s="581"/>
      <c r="O52" s="582"/>
      <c r="P52" s="582"/>
      <c r="Q52" s="582"/>
      <c r="R52" s="584"/>
      <c r="S52" s="581"/>
      <c r="T52" s="582"/>
      <c r="U52" s="582"/>
      <c r="V52" s="582"/>
      <c r="W52" s="584"/>
      <c r="X52" s="588"/>
      <c r="Y52" s="589"/>
      <c r="Z52" s="589"/>
      <c r="AA52" s="608"/>
      <c r="AB52" s="609"/>
      <c r="AC52" s="620" t="s">
        <v>538</v>
      </c>
      <c r="AD52" s="618"/>
      <c r="AE52" s="581"/>
      <c r="AF52" s="582"/>
      <c r="AG52" s="582"/>
      <c r="AH52" s="582"/>
      <c r="AI52" s="584"/>
    </row>
    <row r="53" spans="1:35" ht="12.75" customHeight="1">
      <c r="A53" s="571"/>
      <c r="B53" s="570"/>
      <c r="C53" s="385"/>
      <c r="D53" s="562" t="s">
        <v>556</v>
      </c>
      <c r="E53" s="562"/>
      <c r="F53" s="562"/>
      <c r="G53" s="562"/>
      <c r="H53" s="562"/>
      <c r="I53" s="562"/>
      <c r="J53" s="562"/>
      <c r="K53" s="563"/>
      <c r="L53" s="564"/>
      <c r="M53" s="566" t="s">
        <v>84</v>
      </c>
      <c r="N53" s="579"/>
      <c r="O53" s="580"/>
      <c r="P53" s="580"/>
      <c r="Q53" s="580"/>
      <c r="R53" s="583" t="s">
        <v>206</v>
      </c>
      <c r="S53" s="579"/>
      <c r="T53" s="580"/>
      <c r="U53" s="580"/>
      <c r="V53" s="580"/>
      <c r="W53" s="585" t="s">
        <v>207</v>
      </c>
      <c r="X53" s="586" t="str">
        <f>IF(S53=0,"",ROUND(N53/S53,2))</f>
        <v/>
      </c>
      <c r="Y53" s="587"/>
      <c r="Z53" s="587"/>
      <c r="AA53" s="616" t="s">
        <v>80</v>
      </c>
      <c r="AB53" s="583"/>
      <c r="AC53" s="490">
        <f>AO11</f>
        <v>2.62</v>
      </c>
      <c r="AD53" s="491" t="s">
        <v>398</v>
      </c>
      <c r="AE53" s="612" t="str">
        <f>IF(COUNT(S53)=0,"",ROUND(S53*AC53,0))</f>
        <v/>
      </c>
      <c r="AF53" s="613"/>
      <c r="AG53" s="613"/>
      <c r="AH53" s="613"/>
      <c r="AI53" s="583" t="s">
        <v>208</v>
      </c>
    </row>
    <row r="54" spans="1:35" ht="12" customHeight="1">
      <c r="A54" s="571"/>
      <c r="B54" s="570"/>
      <c r="C54" s="154"/>
      <c r="D54" s="553"/>
      <c r="E54" s="553"/>
      <c r="F54" s="553"/>
      <c r="G54" s="553"/>
      <c r="H54" s="553"/>
      <c r="I54" s="553"/>
      <c r="J54" s="553"/>
      <c r="K54" s="554"/>
      <c r="L54" s="565"/>
      <c r="M54" s="558"/>
      <c r="N54" s="581"/>
      <c r="O54" s="582"/>
      <c r="P54" s="582"/>
      <c r="Q54" s="582"/>
      <c r="R54" s="584"/>
      <c r="S54" s="581"/>
      <c r="T54" s="582"/>
      <c r="U54" s="582"/>
      <c r="V54" s="582"/>
      <c r="W54" s="584"/>
      <c r="X54" s="588"/>
      <c r="Y54" s="589"/>
      <c r="Z54" s="589"/>
      <c r="AA54" s="617"/>
      <c r="AB54" s="584"/>
      <c r="AC54" s="596" t="s">
        <v>536</v>
      </c>
      <c r="AD54" s="618"/>
      <c r="AE54" s="581"/>
      <c r="AF54" s="582"/>
      <c r="AG54" s="582"/>
      <c r="AH54" s="582"/>
      <c r="AI54" s="584"/>
    </row>
    <row r="55" spans="1:35" ht="12.75" customHeight="1">
      <c r="A55" s="571"/>
      <c r="B55" s="570"/>
      <c r="C55" s="385"/>
      <c r="D55" s="562" t="s">
        <v>557</v>
      </c>
      <c r="E55" s="562"/>
      <c r="F55" s="562"/>
      <c r="G55" s="562"/>
      <c r="H55" s="562"/>
      <c r="I55" s="562"/>
      <c r="J55" s="562"/>
      <c r="K55" s="563"/>
      <c r="L55" s="564"/>
      <c r="M55" s="566" t="s">
        <v>84</v>
      </c>
      <c r="N55" s="579"/>
      <c r="O55" s="580"/>
      <c r="P55" s="580"/>
      <c r="Q55" s="580"/>
      <c r="R55" s="583" t="s">
        <v>206</v>
      </c>
      <c r="S55" s="579"/>
      <c r="T55" s="580"/>
      <c r="U55" s="580"/>
      <c r="V55" s="580"/>
      <c r="W55" s="585" t="s">
        <v>207</v>
      </c>
      <c r="X55" s="586" t="str">
        <f>IF(S55=0,"",ROUND(N55/S55,2))</f>
        <v/>
      </c>
      <c r="Y55" s="587"/>
      <c r="Z55" s="587"/>
      <c r="AA55" s="616" t="s">
        <v>80</v>
      </c>
      <c r="AB55" s="583"/>
      <c r="AC55" s="490">
        <f>AO15</f>
        <v>2.29</v>
      </c>
      <c r="AD55" s="491" t="s">
        <v>398</v>
      </c>
      <c r="AE55" s="612" t="str">
        <f>IF(COUNT(S55)=0,"",ROUND(S55*AC55,0))</f>
        <v/>
      </c>
      <c r="AF55" s="613"/>
      <c r="AG55" s="613"/>
      <c r="AH55" s="613"/>
      <c r="AI55" s="583" t="s">
        <v>208</v>
      </c>
    </row>
    <row r="56" spans="1:35" ht="12" customHeight="1">
      <c r="A56" s="571"/>
      <c r="B56" s="570"/>
      <c r="C56" s="154"/>
      <c r="D56" s="553"/>
      <c r="E56" s="553"/>
      <c r="F56" s="553"/>
      <c r="G56" s="553"/>
      <c r="H56" s="553"/>
      <c r="I56" s="553"/>
      <c r="J56" s="553"/>
      <c r="K56" s="554"/>
      <c r="L56" s="565"/>
      <c r="M56" s="558"/>
      <c r="N56" s="581"/>
      <c r="O56" s="582"/>
      <c r="P56" s="582"/>
      <c r="Q56" s="582"/>
      <c r="R56" s="584"/>
      <c r="S56" s="581"/>
      <c r="T56" s="582"/>
      <c r="U56" s="582"/>
      <c r="V56" s="582"/>
      <c r="W56" s="584"/>
      <c r="X56" s="588"/>
      <c r="Y56" s="589"/>
      <c r="Z56" s="589"/>
      <c r="AA56" s="617"/>
      <c r="AB56" s="584"/>
      <c r="AC56" s="596" t="s">
        <v>536</v>
      </c>
      <c r="AD56" s="618"/>
      <c r="AE56" s="581"/>
      <c r="AF56" s="582"/>
      <c r="AG56" s="582"/>
      <c r="AH56" s="582"/>
      <c r="AI56" s="584"/>
    </row>
    <row r="57" spans="1:35" ht="12.75" customHeight="1">
      <c r="A57" s="571"/>
      <c r="B57" s="570"/>
      <c r="C57" s="385"/>
      <c r="D57" s="562" t="s">
        <v>88</v>
      </c>
      <c r="E57" s="562"/>
      <c r="F57" s="562"/>
      <c r="G57" s="562"/>
      <c r="H57" s="562"/>
      <c r="I57" s="562"/>
      <c r="J57" s="562"/>
      <c r="K57" s="563"/>
      <c r="L57" s="564"/>
      <c r="M57" s="566" t="s">
        <v>84</v>
      </c>
      <c r="N57" s="579"/>
      <c r="O57" s="580"/>
      <c r="P57" s="580"/>
      <c r="Q57" s="580"/>
      <c r="R57" s="583" t="s">
        <v>206</v>
      </c>
      <c r="S57" s="579"/>
      <c r="T57" s="580"/>
      <c r="U57" s="580"/>
      <c r="V57" s="580"/>
      <c r="W57" s="585" t="s">
        <v>207</v>
      </c>
      <c r="X57" s="586" t="str">
        <f>IF(S57=0,"",ROUND(N57/S57,2))</f>
        <v/>
      </c>
      <c r="Y57" s="587"/>
      <c r="Z57" s="587"/>
      <c r="AA57" s="616" t="s">
        <v>80</v>
      </c>
      <c r="AB57" s="583"/>
      <c r="AC57" s="490">
        <f>AO15</f>
        <v>2.29</v>
      </c>
      <c r="AD57" s="491" t="s">
        <v>398</v>
      </c>
      <c r="AE57" s="612" t="str">
        <f>IF(COUNT(S57)=0,"",ROUND(S57*AC57,0))</f>
        <v/>
      </c>
      <c r="AF57" s="613"/>
      <c r="AG57" s="613"/>
      <c r="AH57" s="613"/>
      <c r="AI57" s="583" t="s">
        <v>208</v>
      </c>
    </row>
    <row r="58" spans="1:35" ht="12" customHeight="1">
      <c r="A58" s="571"/>
      <c r="B58" s="570"/>
      <c r="C58" s="154"/>
      <c r="D58" s="553"/>
      <c r="E58" s="553"/>
      <c r="F58" s="553"/>
      <c r="G58" s="553"/>
      <c r="H58" s="553"/>
      <c r="I58" s="553"/>
      <c r="J58" s="553"/>
      <c r="K58" s="554"/>
      <c r="L58" s="565"/>
      <c r="M58" s="558"/>
      <c r="N58" s="581"/>
      <c r="O58" s="582"/>
      <c r="P58" s="582"/>
      <c r="Q58" s="582"/>
      <c r="R58" s="584"/>
      <c r="S58" s="581"/>
      <c r="T58" s="582"/>
      <c r="U58" s="582"/>
      <c r="V58" s="582"/>
      <c r="W58" s="584"/>
      <c r="X58" s="588"/>
      <c r="Y58" s="589"/>
      <c r="Z58" s="589"/>
      <c r="AA58" s="617"/>
      <c r="AB58" s="584"/>
      <c r="AC58" s="596" t="s">
        <v>536</v>
      </c>
      <c r="AD58" s="618"/>
      <c r="AE58" s="581"/>
      <c r="AF58" s="582"/>
      <c r="AG58" s="582"/>
      <c r="AH58" s="582"/>
      <c r="AI58" s="584"/>
    </row>
    <row r="59" spans="1:35" ht="12.75" customHeight="1">
      <c r="A59" s="571"/>
      <c r="B59" s="570"/>
      <c r="C59" s="385"/>
      <c r="D59" s="562" t="s">
        <v>89</v>
      </c>
      <c r="E59" s="562"/>
      <c r="F59" s="562"/>
      <c r="G59" s="562"/>
      <c r="H59" s="562"/>
      <c r="I59" s="562"/>
      <c r="J59" s="562"/>
      <c r="K59" s="563"/>
      <c r="L59" s="564"/>
      <c r="M59" s="566" t="s">
        <v>84</v>
      </c>
      <c r="N59" s="579"/>
      <c r="O59" s="580"/>
      <c r="P59" s="580"/>
      <c r="Q59" s="580"/>
      <c r="R59" s="583" t="s">
        <v>206</v>
      </c>
      <c r="S59" s="579"/>
      <c r="T59" s="580"/>
      <c r="U59" s="580"/>
      <c r="V59" s="580"/>
      <c r="W59" s="585" t="s">
        <v>207</v>
      </c>
      <c r="X59" s="586" t="str">
        <f>IF(S59=0,"",ROUND(N59/S59,2))</f>
        <v/>
      </c>
      <c r="Y59" s="587"/>
      <c r="Z59" s="587"/>
      <c r="AA59" s="616" t="s">
        <v>80</v>
      </c>
      <c r="AB59" s="583"/>
      <c r="AC59" s="490">
        <f>AO16</f>
        <v>1.58</v>
      </c>
      <c r="AD59" s="491" t="s">
        <v>398</v>
      </c>
      <c r="AE59" s="612" t="str">
        <f>IF(COUNT(S59)=0,"",ROUND(S59*AC59,0))</f>
        <v/>
      </c>
      <c r="AF59" s="613"/>
      <c r="AG59" s="613"/>
      <c r="AH59" s="613"/>
      <c r="AI59" s="583" t="s">
        <v>208</v>
      </c>
    </row>
    <row r="60" spans="1:35" ht="12" customHeight="1">
      <c r="A60" s="571"/>
      <c r="B60" s="570"/>
      <c r="C60" s="386"/>
      <c r="D60" s="590"/>
      <c r="E60" s="590"/>
      <c r="F60" s="590"/>
      <c r="G60" s="590"/>
      <c r="H60" s="590"/>
      <c r="I60" s="590"/>
      <c r="J60" s="590"/>
      <c r="K60" s="591"/>
      <c r="L60" s="592"/>
      <c r="M60" s="593"/>
      <c r="N60" s="614"/>
      <c r="O60" s="615"/>
      <c r="P60" s="615"/>
      <c r="Q60" s="615"/>
      <c r="R60" s="619"/>
      <c r="S60" s="614"/>
      <c r="T60" s="615"/>
      <c r="U60" s="615"/>
      <c r="V60" s="615"/>
      <c r="W60" s="619"/>
      <c r="X60" s="594"/>
      <c r="Y60" s="595"/>
      <c r="Z60" s="595"/>
      <c r="AA60" s="644"/>
      <c r="AB60" s="619"/>
      <c r="AC60" s="678" t="s">
        <v>536</v>
      </c>
      <c r="AD60" s="712"/>
      <c r="AE60" s="614"/>
      <c r="AF60" s="615"/>
      <c r="AG60" s="615"/>
      <c r="AH60" s="615"/>
      <c r="AI60" s="619"/>
    </row>
    <row r="61" spans="1:35" ht="24.75" customHeight="1" thickBot="1">
      <c r="A61" s="572"/>
      <c r="B61" s="573"/>
      <c r="C61" s="111"/>
      <c r="D61" s="541" t="s">
        <v>8</v>
      </c>
      <c r="E61" s="541"/>
      <c r="F61" s="541"/>
      <c r="G61" s="541"/>
      <c r="H61" s="541"/>
      <c r="I61" s="541"/>
      <c r="J61" s="541"/>
      <c r="K61" s="542"/>
      <c r="L61" s="393">
        <f>SUM(L45:L59)</f>
        <v>0</v>
      </c>
      <c r="M61" s="109" t="s">
        <v>84</v>
      </c>
      <c r="N61" s="637" t="s">
        <v>209</v>
      </c>
      <c r="O61" s="638"/>
      <c r="P61" s="638"/>
      <c r="Q61" s="638"/>
      <c r="R61" s="639"/>
      <c r="S61" s="637" t="s">
        <v>209</v>
      </c>
      <c r="T61" s="638"/>
      <c r="U61" s="638"/>
      <c r="V61" s="638"/>
      <c r="W61" s="639"/>
      <c r="X61" s="637" t="s">
        <v>209</v>
      </c>
      <c r="Y61" s="638"/>
      <c r="Z61" s="638"/>
      <c r="AA61" s="638"/>
      <c r="AB61" s="639"/>
      <c r="AC61" s="652" t="s">
        <v>209</v>
      </c>
      <c r="AD61" s="653"/>
      <c r="AE61" s="654">
        <f>SUM(AE45:AH59)</f>
        <v>0</v>
      </c>
      <c r="AF61" s="655"/>
      <c r="AG61" s="655"/>
      <c r="AH61" s="655"/>
      <c r="AI61" s="110" t="s">
        <v>208</v>
      </c>
    </row>
    <row r="62" spans="1:35" ht="24.95" customHeight="1" thickTop="1">
      <c r="A62" s="538" t="s">
        <v>9</v>
      </c>
      <c r="B62" s="539"/>
      <c r="C62" s="539"/>
      <c r="D62" s="539"/>
      <c r="E62" s="539"/>
      <c r="F62" s="539"/>
      <c r="G62" s="539"/>
      <c r="H62" s="539"/>
      <c r="I62" s="539"/>
      <c r="J62" s="539"/>
      <c r="K62" s="540"/>
      <c r="L62" s="394">
        <f>+L61+L44</f>
        <v>0</v>
      </c>
      <c r="M62" s="112" t="s">
        <v>84</v>
      </c>
      <c r="N62" s="656" t="s">
        <v>209</v>
      </c>
      <c r="O62" s="657"/>
      <c r="P62" s="657"/>
      <c r="Q62" s="657"/>
      <c r="R62" s="658"/>
      <c r="S62" s="656" t="s">
        <v>209</v>
      </c>
      <c r="T62" s="657"/>
      <c r="U62" s="657"/>
      <c r="V62" s="657"/>
      <c r="W62" s="658"/>
      <c r="X62" s="656" t="s">
        <v>209</v>
      </c>
      <c r="Y62" s="657"/>
      <c r="Z62" s="657"/>
      <c r="AA62" s="657"/>
      <c r="AB62" s="658"/>
      <c r="AC62" s="538" t="s">
        <v>209</v>
      </c>
      <c r="AD62" s="540"/>
      <c r="AE62" s="659">
        <f>AE44+AE61</f>
        <v>0</v>
      </c>
      <c r="AF62" s="660"/>
      <c r="AG62" s="660"/>
      <c r="AH62" s="660"/>
      <c r="AI62" s="104" t="s">
        <v>208</v>
      </c>
    </row>
    <row r="63" spans="1:35" ht="6.75" customHeight="1"/>
    <row r="64" spans="1:35">
      <c r="A64" s="113" t="s">
        <v>458</v>
      </c>
      <c r="B64" s="113" t="s">
        <v>489</v>
      </c>
      <c r="C64" s="115"/>
    </row>
    <row r="65" spans="1:3">
      <c r="A65" s="113" t="s">
        <v>462</v>
      </c>
      <c r="B65" s="113" t="s">
        <v>490</v>
      </c>
      <c r="C65" s="114"/>
    </row>
    <row r="66" spans="1:3">
      <c r="A66" s="113" t="s">
        <v>465</v>
      </c>
      <c r="B66" s="113" t="s">
        <v>491</v>
      </c>
      <c r="C66" s="115"/>
    </row>
  </sheetData>
  <protectedRanges>
    <protectedRange sqref="N18 S18" name="範囲2_1"/>
  </protectedRanges>
  <mergeCells count="338">
    <mergeCell ref="S35:V36"/>
    <mergeCell ref="R27:R28"/>
    <mergeCell ref="S27:V28"/>
    <mergeCell ref="D29:K30"/>
    <mergeCell ref="L29:L30"/>
    <mergeCell ref="S49:V50"/>
    <mergeCell ref="W49:W50"/>
    <mergeCell ref="X57:Z58"/>
    <mergeCell ref="N57:Q58"/>
    <mergeCell ref="R57:R58"/>
    <mergeCell ref="S57:V58"/>
    <mergeCell ref="W57:W58"/>
    <mergeCell ref="C16:K17"/>
    <mergeCell ref="L16:L17"/>
    <mergeCell ref="M16:M17"/>
    <mergeCell ref="N16:Q17"/>
    <mergeCell ref="R16:R17"/>
    <mergeCell ref="S16:V17"/>
    <mergeCell ref="D55:K56"/>
    <mergeCell ref="L55:L56"/>
    <mergeCell ref="M55:M56"/>
    <mergeCell ref="N55:Q56"/>
    <mergeCell ref="R55:R56"/>
    <mergeCell ref="D53:K54"/>
    <mergeCell ref="L53:L54"/>
    <mergeCell ref="M53:M54"/>
    <mergeCell ref="D35:K36"/>
    <mergeCell ref="L35:L36"/>
    <mergeCell ref="M35:M36"/>
    <mergeCell ref="AE59:AH60"/>
    <mergeCell ref="AI59:AI60"/>
    <mergeCell ref="AA59:AB60"/>
    <mergeCell ref="W53:W54"/>
    <mergeCell ref="X53:Z54"/>
    <mergeCell ref="AA53:AB54"/>
    <mergeCell ref="N59:Q60"/>
    <mergeCell ref="R59:R60"/>
    <mergeCell ref="AI53:AI54"/>
    <mergeCell ref="AE27:AH28"/>
    <mergeCell ref="W27:W28"/>
    <mergeCell ref="AI29:AI30"/>
    <mergeCell ref="AI27:AI28"/>
    <mergeCell ref="AC28:AD28"/>
    <mergeCell ref="W35:W36"/>
    <mergeCell ref="N53:Q54"/>
    <mergeCell ref="R53:R54"/>
    <mergeCell ref="S53:V54"/>
    <mergeCell ref="AI31:AI32"/>
    <mergeCell ref="N33:Q34"/>
    <mergeCell ref="R33:R34"/>
    <mergeCell ref="S33:V34"/>
    <mergeCell ref="W33:W34"/>
    <mergeCell ref="X33:Z34"/>
    <mergeCell ref="AA33:AB34"/>
    <mergeCell ref="AC34:AD34"/>
    <mergeCell ref="AE33:AH34"/>
    <mergeCell ref="AI33:AI34"/>
    <mergeCell ref="N31:Q32"/>
    <mergeCell ref="R31:R32"/>
    <mergeCell ref="S31:V32"/>
    <mergeCell ref="W31:W32"/>
    <mergeCell ref="X35:Z36"/>
    <mergeCell ref="C25:K26"/>
    <mergeCell ref="L25:L26"/>
    <mergeCell ref="M25:M26"/>
    <mergeCell ref="AI21:AI22"/>
    <mergeCell ref="D22:K22"/>
    <mergeCell ref="AC22:AD22"/>
    <mergeCell ref="L23:L24"/>
    <mergeCell ref="M23:M24"/>
    <mergeCell ref="N23:Q24"/>
    <mergeCell ref="R23:R24"/>
    <mergeCell ref="S23:V24"/>
    <mergeCell ref="W23:W24"/>
    <mergeCell ref="X23:Z24"/>
    <mergeCell ref="AA23:AB24"/>
    <mergeCell ref="AE23:AH24"/>
    <mergeCell ref="AI23:AI24"/>
    <mergeCell ref="D24:K24"/>
    <mergeCell ref="AC24:AD24"/>
    <mergeCell ref="D23:K23"/>
    <mergeCell ref="AI25:AI26"/>
    <mergeCell ref="L21:L22"/>
    <mergeCell ref="M21:M22"/>
    <mergeCell ref="N21:Q22"/>
    <mergeCell ref="R21:R22"/>
    <mergeCell ref="S21:V22"/>
    <mergeCell ref="W21:W22"/>
    <mergeCell ref="X21:Z22"/>
    <mergeCell ref="AA21:AB22"/>
    <mergeCell ref="M29:M30"/>
    <mergeCell ref="N29:Q30"/>
    <mergeCell ref="R29:R30"/>
    <mergeCell ref="S29:V30"/>
    <mergeCell ref="X27:Z28"/>
    <mergeCell ref="W29:W30"/>
    <mergeCell ref="X29:Z30"/>
    <mergeCell ref="AA29:AB30"/>
    <mergeCell ref="AA27:AB28"/>
    <mergeCell ref="L19:L20"/>
    <mergeCell ref="M19:M20"/>
    <mergeCell ref="N19:Q20"/>
    <mergeCell ref="R19:R20"/>
    <mergeCell ref="S19:V20"/>
    <mergeCell ref="AI16:AI17"/>
    <mergeCell ref="AA19:AB20"/>
    <mergeCell ref="AE19:AH20"/>
    <mergeCell ref="W19:W20"/>
    <mergeCell ref="AI19:AI20"/>
    <mergeCell ref="D18:AI18"/>
    <mergeCell ref="D20:K20"/>
    <mergeCell ref="AC20:AD20"/>
    <mergeCell ref="X12:Z13"/>
    <mergeCell ref="AA12:AB13"/>
    <mergeCell ref="AE12:AH13"/>
    <mergeCell ref="AI12:AI13"/>
    <mergeCell ref="AC13:AD13"/>
    <mergeCell ref="D15:K15"/>
    <mergeCell ref="L14:L15"/>
    <mergeCell ref="M14:M15"/>
    <mergeCell ref="N14:Q15"/>
    <mergeCell ref="R14:R15"/>
    <mergeCell ref="S14:V15"/>
    <mergeCell ref="D14:K14"/>
    <mergeCell ref="AC15:AD15"/>
    <mergeCell ref="AE14:AH15"/>
    <mergeCell ref="W14:W15"/>
    <mergeCell ref="X14:Z15"/>
    <mergeCell ref="AA14:AB15"/>
    <mergeCell ref="AI14:AI15"/>
    <mergeCell ref="R12:R13"/>
    <mergeCell ref="S12:V13"/>
    <mergeCell ref="D12:K12"/>
    <mergeCell ref="D11:K11"/>
    <mergeCell ref="L10:L11"/>
    <mergeCell ref="M10:M11"/>
    <mergeCell ref="N10:Q11"/>
    <mergeCell ref="R10:R11"/>
    <mergeCell ref="S10:V11"/>
    <mergeCell ref="D10:K10"/>
    <mergeCell ref="AE1:AI3"/>
    <mergeCell ref="N37:Q38"/>
    <mergeCell ref="S55:V56"/>
    <mergeCell ref="W55:W56"/>
    <mergeCell ref="X55:Z56"/>
    <mergeCell ref="AA55:AB56"/>
    <mergeCell ref="AC56:AD56"/>
    <mergeCell ref="AE55:AH56"/>
    <mergeCell ref="AI55:AI56"/>
    <mergeCell ref="W16:W17"/>
    <mergeCell ref="X16:Z17"/>
    <mergeCell ref="AA16:AB17"/>
    <mergeCell ref="N25:Q26"/>
    <mergeCell ref="R25:R26"/>
    <mergeCell ref="S25:V26"/>
    <mergeCell ref="W25:W26"/>
    <mergeCell ref="AC17:AD17"/>
    <mergeCell ref="AE16:AH17"/>
    <mergeCell ref="X25:Z26"/>
    <mergeCell ref="AA25:AB26"/>
    <mergeCell ref="AE25:AH26"/>
    <mergeCell ref="AC26:AD26"/>
    <mergeCell ref="X19:Z20"/>
    <mergeCell ref="AE21:AH22"/>
    <mergeCell ref="AC61:AD61"/>
    <mergeCell ref="AE61:AH61"/>
    <mergeCell ref="N62:R62"/>
    <mergeCell ref="S62:W62"/>
    <mergeCell ref="X62:AB62"/>
    <mergeCell ref="AC62:AD62"/>
    <mergeCell ref="AE62:AH62"/>
    <mergeCell ref="N61:R61"/>
    <mergeCell ref="S61:W61"/>
    <mergeCell ref="X61:AB61"/>
    <mergeCell ref="C27:K28"/>
    <mergeCell ref="L27:L28"/>
    <mergeCell ref="M27:M28"/>
    <mergeCell ref="N27:Q28"/>
    <mergeCell ref="R41:R42"/>
    <mergeCell ref="S41:V42"/>
    <mergeCell ref="W41:W42"/>
    <mergeCell ref="X41:Z42"/>
    <mergeCell ref="N43:R43"/>
    <mergeCell ref="S43:W43"/>
    <mergeCell ref="X43:AB43"/>
    <mergeCell ref="L37:L38"/>
    <mergeCell ref="M37:M38"/>
    <mergeCell ref="R37:R38"/>
    <mergeCell ref="S37:V38"/>
    <mergeCell ref="W37:W38"/>
    <mergeCell ref="X37:Z38"/>
    <mergeCell ref="N41:Q42"/>
    <mergeCell ref="X31:Z32"/>
    <mergeCell ref="D33:K34"/>
    <mergeCell ref="L33:L34"/>
    <mergeCell ref="M33:M34"/>
    <mergeCell ref="D31:K32"/>
    <mergeCell ref="L31:L32"/>
    <mergeCell ref="S44:W44"/>
    <mergeCell ref="AI37:AI38"/>
    <mergeCell ref="D39:K40"/>
    <mergeCell ref="L39:L40"/>
    <mergeCell ref="M39:M40"/>
    <mergeCell ref="R39:R40"/>
    <mergeCell ref="S39:V40"/>
    <mergeCell ref="AC38:AD38"/>
    <mergeCell ref="AE37:AH38"/>
    <mergeCell ref="N39:Q40"/>
    <mergeCell ref="D37:K38"/>
    <mergeCell ref="AE39:AH40"/>
    <mergeCell ref="X44:AB44"/>
    <mergeCell ref="AC44:AD44"/>
    <mergeCell ref="AE44:AH44"/>
    <mergeCell ref="AC43:AD43"/>
    <mergeCell ref="AE43:AH43"/>
    <mergeCell ref="AC42:AD42"/>
    <mergeCell ref="AA41:AB42"/>
    <mergeCell ref="N44:R44"/>
    <mergeCell ref="N8:R8"/>
    <mergeCell ref="S8:W8"/>
    <mergeCell ref="X8:AB8"/>
    <mergeCell ref="W10:W11"/>
    <mergeCell ref="X10:Z11"/>
    <mergeCell ref="AA10:AB11"/>
    <mergeCell ref="W12:W13"/>
    <mergeCell ref="AE8:AI8"/>
    <mergeCell ref="A6:Q6"/>
    <mergeCell ref="W6:X6"/>
    <mergeCell ref="Z6:AA6"/>
    <mergeCell ref="A8:K8"/>
    <mergeCell ref="L8:M8"/>
    <mergeCell ref="R6:U6"/>
    <mergeCell ref="AB6:AE6"/>
    <mergeCell ref="AG6:AH6"/>
    <mergeCell ref="AC8:AD8"/>
    <mergeCell ref="AC11:AD11"/>
    <mergeCell ref="AE10:AH11"/>
    <mergeCell ref="AI10:AI11"/>
    <mergeCell ref="D13:K13"/>
    <mergeCell ref="L12:L13"/>
    <mergeCell ref="M12:M13"/>
    <mergeCell ref="N12:Q13"/>
    <mergeCell ref="B29:B43"/>
    <mergeCell ref="AI39:AI40"/>
    <mergeCell ref="D41:K42"/>
    <mergeCell ref="L41:L42"/>
    <mergeCell ref="M41:M42"/>
    <mergeCell ref="AE41:AH42"/>
    <mergeCell ref="W39:W40"/>
    <mergeCell ref="X39:Z40"/>
    <mergeCell ref="AA39:AB40"/>
    <mergeCell ref="AC40:AD40"/>
    <mergeCell ref="AI41:AI42"/>
    <mergeCell ref="AA31:AB32"/>
    <mergeCell ref="AC32:AD32"/>
    <mergeCell ref="AA37:AB38"/>
    <mergeCell ref="AE31:AH32"/>
    <mergeCell ref="AC30:AD30"/>
    <mergeCell ref="AE29:AH30"/>
    <mergeCell ref="M31:M32"/>
    <mergeCell ref="AA35:AB36"/>
    <mergeCell ref="AC36:AD36"/>
    <mergeCell ref="AE35:AH36"/>
    <mergeCell ref="AI35:AI36"/>
    <mergeCell ref="N35:Q36"/>
    <mergeCell ref="R35:R36"/>
    <mergeCell ref="AC46:AD46"/>
    <mergeCell ref="AE45:AH46"/>
    <mergeCell ref="AI49:AI50"/>
    <mergeCell ref="N51:Q52"/>
    <mergeCell ref="R51:R52"/>
    <mergeCell ref="R45:R46"/>
    <mergeCell ref="X45:Z46"/>
    <mergeCell ref="S45:V46"/>
    <mergeCell ref="W45:W46"/>
    <mergeCell ref="X51:Z52"/>
    <mergeCell ref="AA51:AB52"/>
    <mergeCell ref="N45:Q46"/>
    <mergeCell ref="AA47:AB48"/>
    <mergeCell ref="AC52:AD52"/>
    <mergeCell ref="AE51:AH52"/>
    <mergeCell ref="AI51:AI52"/>
    <mergeCell ref="AC48:AD48"/>
    <mergeCell ref="AE47:AH48"/>
    <mergeCell ref="AE49:AH50"/>
    <mergeCell ref="AI45:AI46"/>
    <mergeCell ref="X49:Z50"/>
    <mergeCell ref="AA49:AB50"/>
    <mergeCell ref="AC50:AD50"/>
    <mergeCell ref="AA45:AB46"/>
    <mergeCell ref="X47:Z48"/>
    <mergeCell ref="AI47:AI48"/>
    <mergeCell ref="L49:L50"/>
    <mergeCell ref="M49:M50"/>
    <mergeCell ref="N49:Q50"/>
    <mergeCell ref="R49:R50"/>
    <mergeCell ref="AI57:AI58"/>
    <mergeCell ref="D59:K60"/>
    <mergeCell ref="L59:L60"/>
    <mergeCell ref="M59:M60"/>
    <mergeCell ref="X59:Z60"/>
    <mergeCell ref="S51:V52"/>
    <mergeCell ref="W51:W52"/>
    <mergeCell ref="D51:K52"/>
    <mergeCell ref="L51:L52"/>
    <mergeCell ref="M51:M52"/>
    <mergeCell ref="S59:V60"/>
    <mergeCell ref="W59:W60"/>
    <mergeCell ref="AA57:AB58"/>
    <mergeCell ref="AC58:AD58"/>
    <mergeCell ref="AE57:AH58"/>
    <mergeCell ref="AC54:AD54"/>
    <mergeCell ref="AE53:AH54"/>
    <mergeCell ref="AC60:AD60"/>
    <mergeCell ref="A62:K62"/>
    <mergeCell ref="D61:K61"/>
    <mergeCell ref="B44:K44"/>
    <mergeCell ref="D19:K19"/>
    <mergeCell ref="D21:K21"/>
    <mergeCell ref="C43:K43"/>
    <mergeCell ref="D45:K46"/>
    <mergeCell ref="L45:L46"/>
    <mergeCell ref="M45:M46"/>
    <mergeCell ref="B9:B28"/>
    <mergeCell ref="D57:K58"/>
    <mergeCell ref="L57:L58"/>
    <mergeCell ref="M57:M58"/>
    <mergeCell ref="A45:B61"/>
    <mergeCell ref="D47:K48"/>
    <mergeCell ref="A9:A44"/>
    <mergeCell ref="D49:K50"/>
    <mergeCell ref="D9:AI9"/>
    <mergeCell ref="L47:L48"/>
    <mergeCell ref="M47:M48"/>
    <mergeCell ref="N47:Q48"/>
    <mergeCell ref="R47:R48"/>
    <mergeCell ref="S47:V48"/>
    <mergeCell ref="W47:W48"/>
  </mergeCells>
  <phoneticPr fontId="2"/>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2026.03.31更B&amp;C-4-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BD91-31D0-4F84-987A-35DC2894359A}">
  <sheetPr codeName="Sheet6"/>
  <dimension ref="A1:AF37"/>
  <sheetViews>
    <sheetView zoomScaleNormal="100" workbookViewId="0">
      <selection activeCell="Q7" sqref="Q7:T7"/>
    </sheetView>
  </sheetViews>
  <sheetFormatPr defaultColWidth="3.125" defaultRowHeight="13.5"/>
  <cols>
    <col min="1" max="3" width="3.125" style="98" customWidth="1"/>
    <col min="4" max="4" width="0.625" style="98" customWidth="1"/>
    <col min="5" max="7" width="3.125" style="96" customWidth="1"/>
    <col min="8" max="8" width="3.125" style="38" customWidth="1"/>
    <col min="9" max="11" width="3.125" style="96" customWidth="1"/>
    <col min="12" max="13" width="3.125" style="98" customWidth="1"/>
    <col min="14" max="19" width="2.625" style="98" customWidth="1"/>
    <col min="20" max="20" width="2.75" style="98" customWidth="1"/>
    <col min="21" max="21" width="2.625" style="98" customWidth="1"/>
    <col min="22" max="22" width="4" style="98" customWidth="1"/>
    <col min="23" max="24" width="2.625" style="98" customWidth="1"/>
    <col min="25" max="26" width="3.125" style="98" customWidth="1"/>
    <col min="27" max="29" width="2.625" style="98" customWidth="1"/>
    <col min="30" max="30" width="4.625" style="98" customWidth="1"/>
    <col min="31" max="31" width="2.625" style="98" customWidth="1"/>
    <col min="32" max="32" width="3" style="98" customWidth="1"/>
    <col min="33" max="16384" width="3.125" style="98"/>
  </cols>
  <sheetData>
    <row r="1" spans="1:32" ht="17.25">
      <c r="A1" s="35" t="s">
        <v>10</v>
      </c>
      <c r="C1" s="35"/>
      <c r="D1" s="96"/>
      <c r="AA1" s="791">
        <f>表1!AE1</f>
        <v>0</v>
      </c>
      <c r="AB1" s="792"/>
      <c r="AC1" s="792"/>
      <c r="AD1" s="792"/>
      <c r="AE1" s="792"/>
      <c r="AF1" s="793"/>
    </row>
    <row r="2" spans="1:32" ht="17.25">
      <c r="A2" s="35"/>
      <c r="C2" s="35"/>
      <c r="D2" s="96"/>
      <c r="AA2" s="794"/>
      <c r="AB2" s="795"/>
      <c r="AC2" s="795"/>
      <c r="AD2" s="795"/>
      <c r="AE2" s="795"/>
      <c r="AF2" s="796"/>
    </row>
    <row r="3" spans="1:32" ht="9" customHeight="1">
      <c r="A3" s="35"/>
      <c r="C3" s="35"/>
      <c r="D3" s="96"/>
    </row>
    <row r="4" spans="1:32" ht="18" customHeight="1">
      <c r="B4" s="458" t="s">
        <v>239</v>
      </c>
      <c r="C4" s="458" t="s">
        <v>525</v>
      </c>
    </row>
    <row r="5" spans="1:32" ht="15.95" customHeight="1">
      <c r="B5" s="39"/>
      <c r="C5" s="100" t="s">
        <v>539</v>
      </c>
    </row>
    <row r="6" spans="1:32" ht="15.95" customHeight="1">
      <c r="B6" s="96"/>
      <c r="C6" s="96"/>
    </row>
    <row r="7" spans="1:32" ht="15.95" customHeight="1">
      <c r="A7" s="807" t="s">
        <v>540</v>
      </c>
      <c r="B7" s="806"/>
      <c r="C7" s="806"/>
      <c r="D7" s="806"/>
      <c r="E7" s="806"/>
      <c r="F7" s="806"/>
      <c r="G7" s="806"/>
      <c r="H7" s="806"/>
      <c r="I7" s="806"/>
      <c r="J7" s="806"/>
      <c r="K7" s="806"/>
      <c r="L7" s="806"/>
      <c r="M7" s="806"/>
      <c r="N7" s="806"/>
      <c r="O7" s="806"/>
      <c r="P7" s="806"/>
      <c r="Q7" s="634"/>
      <c r="R7" s="634"/>
      <c r="S7" s="634"/>
      <c r="T7" s="634"/>
      <c r="U7" s="98" t="s">
        <v>201</v>
      </c>
      <c r="V7" s="500"/>
      <c r="W7" s="98" t="s">
        <v>202</v>
      </c>
      <c r="X7" s="99" t="s">
        <v>236</v>
      </c>
      <c r="Y7" s="634"/>
      <c r="Z7" s="634"/>
      <c r="AA7" s="634"/>
      <c r="AB7" s="634"/>
      <c r="AC7" s="98" t="s">
        <v>201</v>
      </c>
      <c r="AD7" s="500"/>
      <c r="AE7" s="806" t="s">
        <v>203</v>
      </c>
      <c r="AF7" s="806"/>
    </row>
    <row r="8" spans="1:32" ht="6" customHeight="1">
      <c r="D8" s="96"/>
    </row>
    <row r="9" spans="1:32" ht="40.5" customHeight="1">
      <c r="B9" s="640" t="s">
        <v>81</v>
      </c>
      <c r="C9" s="641"/>
      <c r="D9" s="641"/>
      <c r="E9" s="641"/>
      <c r="F9" s="641"/>
      <c r="G9" s="641"/>
      <c r="H9" s="641"/>
      <c r="I9" s="641"/>
      <c r="J9" s="641"/>
      <c r="K9" s="641"/>
      <c r="L9" s="641"/>
      <c r="M9" s="642"/>
      <c r="N9" s="797" t="s">
        <v>381</v>
      </c>
      <c r="O9" s="798"/>
      <c r="P9" s="798"/>
      <c r="Q9" s="798"/>
      <c r="R9" s="798"/>
      <c r="S9" s="798"/>
      <c r="T9" s="799"/>
      <c r="U9" s="800" t="s">
        <v>11</v>
      </c>
      <c r="V9" s="801"/>
      <c r="W9" s="801"/>
      <c r="X9" s="801"/>
      <c r="Y9" s="801"/>
      <c r="Z9" s="802"/>
      <c r="AA9" s="797" t="s">
        <v>195</v>
      </c>
      <c r="AB9" s="798"/>
      <c r="AC9" s="798"/>
      <c r="AD9" s="798"/>
      <c r="AE9" s="798"/>
      <c r="AF9" s="799"/>
    </row>
    <row r="10" spans="1:32" ht="18.75" customHeight="1" thickBot="1">
      <c r="B10" s="543"/>
      <c r="C10" s="541"/>
      <c r="D10" s="541"/>
      <c r="E10" s="541"/>
      <c r="F10" s="541"/>
      <c r="G10" s="541"/>
      <c r="H10" s="541"/>
      <c r="I10" s="541"/>
      <c r="J10" s="541"/>
      <c r="K10" s="541"/>
      <c r="L10" s="541"/>
      <c r="M10" s="542"/>
      <c r="N10" s="803" t="s">
        <v>225</v>
      </c>
      <c r="O10" s="804"/>
      <c r="P10" s="804"/>
      <c r="Q10" s="804"/>
      <c r="R10" s="804"/>
      <c r="S10" s="804"/>
      <c r="T10" s="805"/>
      <c r="U10" s="543" t="s">
        <v>226</v>
      </c>
      <c r="V10" s="541"/>
      <c r="W10" s="541"/>
      <c r="X10" s="541"/>
      <c r="Y10" s="541"/>
      <c r="Z10" s="542"/>
      <c r="AA10" s="803" t="s">
        <v>227</v>
      </c>
      <c r="AB10" s="804"/>
      <c r="AC10" s="804"/>
      <c r="AD10" s="804"/>
      <c r="AE10" s="804"/>
      <c r="AF10" s="805"/>
    </row>
    <row r="11" spans="1:32" ht="24.95" customHeight="1" thickTop="1">
      <c r="B11" s="808" t="s">
        <v>119</v>
      </c>
      <c r="C11" s="559" t="s">
        <v>83</v>
      </c>
      <c r="E11" s="576" t="s">
        <v>12</v>
      </c>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7"/>
    </row>
    <row r="12" spans="1:32" ht="24.95" customHeight="1">
      <c r="B12" s="574"/>
      <c r="C12" s="560"/>
      <c r="D12" s="106"/>
      <c r="E12" s="783" t="s">
        <v>130</v>
      </c>
      <c r="F12" s="783"/>
      <c r="G12" s="783"/>
      <c r="H12" s="783"/>
      <c r="I12" s="783"/>
      <c r="J12" s="783"/>
      <c r="K12" s="783"/>
      <c r="L12" s="783"/>
      <c r="M12" s="784"/>
      <c r="N12" s="771" t="str">
        <f>表1!X10</f>
        <v/>
      </c>
      <c r="O12" s="772"/>
      <c r="P12" s="772"/>
      <c r="Q12" s="772"/>
      <c r="R12" s="772"/>
      <c r="S12" s="738" t="s">
        <v>80</v>
      </c>
      <c r="T12" s="739"/>
      <c r="U12" s="726"/>
      <c r="V12" s="727"/>
      <c r="W12" s="727"/>
      <c r="X12" s="727"/>
      <c r="Y12" s="738" t="s">
        <v>13</v>
      </c>
      <c r="Z12" s="739"/>
      <c r="AA12" s="771" t="str">
        <f>IF(COUNT(U12)=0,"",N12*(U12*0.01+1))</f>
        <v/>
      </c>
      <c r="AB12" s="772"/>
      <c r="AC12" s="772"/>
      <c r="AD12" s="772"/>
      <c r="AE12" s="730" t="s">
        <v>80</v>
      </c>
      <c r="AF12" s="731"/>
    </row>
    <row r="13" spans="1:32" ht="24.95" customHeight="1">
      <c r="B13" s="574"/>
      <c r="C13" s="560"/>
      <c r="D13" s="106"/>
      <c r="E13" s="783" t="s">
        <v>131</v>
      </c>
      <c r="F13" s="783"/>
      <c r="G13" s="783"/>
      <c r="H13" s="783"/>
      <c r="I13" s="783"/>
      <c r="J13" s="783"/>
      <c r="K13" s="783"/>
      <c r="L13" s="783"/>
      <c r="M13" s="784"/>
      <c r="N13" s="771" t="str">
        <f>表1!X12</f>
        <v/>
      </c>
      <c r="O13" s="772"/>
      <c r="P13" s="772"/>
      <c r="Q13" s="772"/>
      <c r="R13" s="772"/>
      <c r="S13" s="738" t="s">
        <v>80</v>
      </c>
      <c r="T13" s="739"/>
      <c r="U13" s="726"/>
      <c r="V13" s="727"/>
      <c r="W13" s="727"/>
      <c r="X13" s="727"/>
      <c r="Y13" s="738" t="s">
        <v>13</v>
      </c>
      <c r="Z13" s="739"/>
      <c r="AA13" s="771" t="str">
        <f>IF(COUNT(U13)=0,"",N13*(U13*0.01+1))</f>
        <v/>
      </c>
      <c r="AB13" s="772"/>
      <c r="AC13" s="772"/>
      <c r="AD13" s="772"/>
      <c r="AE13" s="730" t="s">
        <v>80</v>
      </c>
      <c r="AF13" s="731"/>
    </row>
    <row r="14" spans="1:32" ht="24.95" customHeight="1">
      <c r="B14" s="574"/>
      <c r="C14" s="560"/>
      <c r="D14" s="107"/>
      <c r="E14" s="787" t="s">
        <v>132</v>
      </c>
      <c r="F14" s="787"/>
      <c r="G14" s="787"/>
      <c r="H14" s="787"/>
      <c r="I14" s="787"/>
      <c r="J14" s="787"/>
      <c r="K14" s="787"/>
      <c r="L14" s="787"/>
      <c r="M14" s="788"/>
      <c r="N14" s="769" t="str">
        <f>表1!X14</f>
        <v/>
      </c>
      <c r="O14" s="770"/>
      <c r="P14" s="770"/>
      <c r="Q14" s="770"/>
      <c r="R14" s="770"/>
      <c r="S14" s="732" t="s">
        <v>80</v>
      </c>
      <c r="T14" s="733"/>
      <c r="U14" s="728"/>
      <c r="V14" s="729"/>
      <c r="W14" s="729"/>
      <c r="X14" s="729"/>
      <c r="Y14" s="732" t="s">
        <v>13</v>
      </c>
      <c r="Z14" s="733"/>
      <c r="AA14" s="769" t="str">
        <f>IF(COUNT(U14)=0,"",N14*(U14*0.01+1))</f>
        <v/>
      </c>
      <c r="AB14" s="770"/>
      <c r="AC14" s="770"/>
      <c r="AD14" s="770"/>
      <c r="AE14" s="747" t="s">
        <v>80</v>
      </c>
      <c r="AF14" s="748"/>
    </row>
    <row r="15" spans="1:32" s="96" customFormat="1" ht="24.95" customHeight="1">
      <c r="B15" s="574"/>
      <c r="C15" s="560"/>
      <c r="E15" s="693" t="s">
        <v>14</v>
      </c>
      <c r="F15" s="693"/>
      <c r="G15" s="693"/>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4"/>
    </row>
    <row r="16" spans="1:32" ht="24.95" customHeight="1">
      <c r="B16" s="574"/>
      <c r="C16" s="560"/>
      <c r="D16" s="106"/>
      <c r="E16" s="783" t="s">
        <v>130</v>
      </c>
      <c r="F16" s="783"/>
      <c r="G16" s="783"/>
      <c r="H16" s="783"/>
      <c r="I16" s="783"/>
      <c r="J16" s="783"/>
      <c r="K16" s="783"/>
      <c r="L16" s="783"/>
      <c r="M16" s="784"/>
      <c r="N16" s="734" t="str">
        <f>表1!X19</f>
        <v/>
      </c>
      <c r="O16" s="735"/>
      <c r="P16" s="735"/>
      <c r="Q16" s="735"/>
      <c r="R16" s="735"/>
      <c r="S16" s="738" t="s">
        <v>80</v>
      </c>
      <c r="T16" s="739"/>
      <c r="U16" s="726"/>
      <c r="V16" s="727"/>
      <c r="W16" s="727"/>
      <c r="X16" s="727"/>
      <c r="Y16" s="738" t="s">
        <v>13</v>
      </c>
      <c r="Z16" s="739"/>
      <c r="AA16" s="734" t="str">
        <f t="shared" ref="AA16:AA33" si="0">IF(COUNT(U16)=0,"",N16*(U16*0.01+1))</f>
        <v/>
      </c>
      <c r="AB16" s="735"/>
      <c r="AC16" s="735"/>
      <c r="AD16" s="735"/>
      <c r="AE16" s="730" t="s">
        <v>80</v>
      </c>
      <c r="AF16" s="731"/>
    </row>
    <row r="17" spans="2:32" ht="24.95" customHeight="1">
      <c r="B17" s="574"/>
      <c r="C17" s="560"/>
      <c r="D17" s="106"/>
      <c r="E17" s="783" t="s">
        <v>131</v>
      </c>
      <c r="F17" s="783"/>
      <c r="G17" s="783"/>
      <c r="H17" s="783"/>
      <c r="I17" s="783"/>
      <c r="J17" s="783"/>
      <c r="K17" s="783"/>
      <c r="L17" s="783"/>
      <c r="M17" s="784"/>
      <c r="N17" s="734" t="str">
        <f>表1!X21</f>
        <v/>
      </c>
      <c r="O17" s="735"/>
      <c r="P17" s="735"/>
      <c r="Q17" s="735"/>
      <c r="R17" s="735"/>
      <c r="S17" s="738" t="s">
        <v>80</v>
      </c>
      <c r="T17" s="739"/>
      <c r="U17" s="726"/>
      <c r="V17" s="727"/>
      <c r="W17" s="727"/>
      <c r="X17" s="727"/>
      <c r="Y17" s="738" t="s">
        <v>13</v>
      </c>
      <c r="Z17" s="739"/>
      <c r="AA17" s="734" t="str">
        <f t="shared" si="0"/>
        <v/>
      </c>
      <c r="AB17" s="735"/>
      <c r="AC17" s="735"/>
      <c r="AD17" s="735"/>
      <c r="AE17" s="730" t="s">
        <v>80</v>
      </c>
      <c r="AF17" s="731"/>
    </row>
    <row r="18" spans="2:32" ht="24.95" customHeight="1">
      <c r="B18" s="574"/>
      <c r="C18" s="560"/>
      <c r="D18" s="107"/>
      <c r="E18" s="787" t="s">
        <v>132</v>
      </c>
      <c r="F18" s="787"/>
      <c r="G18" s="787"/>
      <c r="H18" s="787"/>
      <c r="I18" s="787"/>
      <c r="J18" s="787"/>
      <c r="K18" s="787"/>
      <c r="L18" s="787"/>
      <c r="M18" s="788"/>
      <c r="N18" s="736" t="str">
        <f>表1!X23</f>
        <v/>
      </c>
      <c r="O18" s="737"/>
      <c r="P18" s="737"/>
      <c r="Q18" s="737"/>
      <c r="R18" s="737"/>
      <c r="S18" s="732" t="s">
        <v>80</v>
      </c>
      <c r="T18" s="733"/>
      <c r="U18" s="728"/>
      <c r="V18" s="729"/>
      <c r="W18" s="729"/>
      <c r="X18" s="729"/>
      <c r="Y18" s="732" t="s">
        <v>13</v>
      </c>
      <c r="Z18" s="733"/>
      <c r="AA18" s="736" t="str">
        <f t="shared" si="0"/>
        <v/>
      </c>
      <c r="AB18" s="737"/>
      <c r="AC18" s="737"/>
      <c r="AD18" s="737"/>
      <c r="AE18" s="747" t="s">
        <v>80</v>
      </c>
      <c r="AF18" s="748"/>
    </row>
    <row r="19" spans="2:32" ht="24.95" customHeight="1">
      <c r="B19" s="574"/>
      <c r="C19" s="610" t="s">
        <v>220</v>
      </c>
      <c r="D19" s="105"/>
      <c r="E19" s="809" t="s">
        <v>85</v>
      </c>
      <c r="F19" s="809"/>
      <c r="G19" s="809"/>
      <c r="H19" s="809"/>
      <c r="I19" s="809"/>
      <c r="J19" s="809"/>
      <c r="K19" s="809"/>
      <c r="L19" s="809"/>
      <c r="M19" s="810"/>
      <c r="N19" s="763" t="str">
        <f>表1!X29</f>
        <v/>
      </c>
      <c r="O19" s="764"/>
      <c r="P19" s="764"/>
      <c r="Q19" s="764"/>
      <c r="R19" s="764"/>
      <c r="S19" s="751" t="s">
        <v>16</v>
      </c>
      <c r="T19" s="752"/>
      <c r="U19" s="775"/>
      <c r="V19" s="776"/>
      <c r="W19" s="776"/>
      <c r="X19" s="776"/>
      <c r="Y19" s="749" t="s">
        <v>13</v>
      </c>
      <c r="Z19" s="750"/>
      <c r="AA19" s="763" t="str">
        <f t="shared" si="0"/>
        <v/>
      </c>
      <c r="AB19" s="764"/>
      <c r="AC19" s="764"/>
      <c r="AD19" s="764"/>
      <c r="AE19" s="751" t="s">
        <v>4</v>
      </c>
      <c r="AF19" s="752"/>
    </row>
    <row r="20" spans="2:32" ht="24.95" customHeight="1">
      <c r="B20" s="574"/>
      <c r="C20" s="560"/>
      <c r="D20" s="154"/>
      <c r="E20" s="740" t="s">
        <v>334</v>
      </c>
      <c r="F20" s="740"/>
      <c r="G20" s="740"/>
      <c r="H20" s="740"/>
      <c r="I20" s="740"/>
      <c r="J20" s="740"/>
      <c r="K20" s="740"/>
      <c r="L20" s="740"/>
      <c r="M20" s="741"/>
      <c r="N20" s="734" t="str">
        <f>表1!X31</f>
        <v/>
      </c>
      <c r="O20" s="735"/>
      <c r="P20" s="735"/>
      <c r="Q20" s="735"/>
      <c r="R20" s="735"/>
      <c r="S20" s="757" t="s">
        <v>399</v>
      </c>
      <c r="T20" s="758"/>
      <c r="U20" s="726"/>
      <c r="V20" s="727"/>
      <c r="W20" s="727"/>
      <c r="X20" s="727"/>
      <c r="Y20" s="738" t="s">
        <v>13</v>
      </c>
      <c r="Z20" s="739"/>
      <c r="AA20" s="734" t="str">
        <f t="shared" si="0"/>
        <v/>
      </c>
      <c r="AB20" s="735"/>
      <c r="AC20" s="735"/>
      <c r="AD20" s="735"/>
      <c r="AE20" s="757" t="s">
        <v>399</v>
      </c>
      <c r="AF20" s="758"/>
    </row>
    <row r="21" spans="2:32" ht="24.95" customHeight="1">
      <c r="B21" s="574"/>
      <c r="C21" s="560"/>
      <c r="D21" s="154"/>
      <c r="E21" s="740" t="s">
        <v>86</v>
      </c>
      <c r="F21" s="740"/>
      <c r="G21" s="740"/>
      <c r="H21" s="740"/>
      <c r="I21" s="740"/>
      <c r="J21" s="740"/>
      <c r="K21" s="740"/>
      <c r="L21" s="740"/>
      <c r="M21" s="741"/>
      <c r="N21" s="734" t="str">
        <f>表1!X33</f>
        <v/>
      </c>
      <c r="O21" s="735"/>
      <c r="P21" s="735"/>
      <c r="Q21" s="735"/>
      <c r="R21" s="735"/>
      <c r="S21" s="742" t="s">
        <v>229</v>
      </c>
      <c r="T21" s="739"/>
      <c r="U21" s="726"/>
      <c r="V21" s="727"/>
      <c r="W21" s="727"/>
      <c r="X21" s="727"/>
      <c r="Y21" s="738" t="s">
        <v>13</v>
      </c>
      <c r="Z21" s="739"/>
      <c r="AA21" s="734" t="str">
        <f t="shared" si="0"/>
        <v/>
      </c>
      <c r="AB21" s="735"/>
      <c r="AC21" s="735"/>
      <c r="AD21" s="735"/>
      <c r="AE21" s="742" t="s">
        <v>229</v>
      </c>
      <c r="AF21" s="739"/>
    </row>
    <row r="22" spans="2:32" ht="24.95" customHeight="1">
      <c r="B22" s="574"/>
      <c r="C22" s="560"/>
      <c r="D22" s="106"/>
      <c r="E22" s="740" t="s">
        <v>556</v>
      </c>
      <c r="F22" s="740"/>
      <c r="G22" s="740"/>
      <c r="H22" s="740"/>
      <c r="I22" s="740"/>
      <c r="J22" s="740"/>
      <c r="K22" s="740"/>
      <c r="L22" s="740"/>
      <c r="M22" s="741"/>
      <c r="N22" s="734" t="str">
        <f>表1!X35</f>
        <v/>
      </c>
      <c r="O22" s="735"/>
      <c r="P22" s="735"/>
      <c r="Q22" s="735"/>
      <c r="R22" s="735"/>
      <c r="S22" s="738" t="s">
        <v>15</v>
      </c>
      <c r="T22" s="739"/>
      <c r="U22" s="726"/>
      <c r="V22" s="727"/>
      <c r="W22" s="727"/>
      <c r="X22" s="727"/>
      <c r="Y22" s="738" t="s">
        <v>13</v>
      </c>
      <c r="Z22" s="739"/>
      <c r="AA22" s="734" t="str">
        <f t="shared" si="0"/>
        <v/>
      </c>
      <c r="AB22" s="735"/>
      <c r="AC22" s="735"/>
      <c r="AD22" s="735"/>
      <c r="AE22" s="730" t="s">
        <v>17</v>
      </c>
      <c r="AF22" s="731"/>
    </row>
    <row r="23" spans="2:32" ht="24.95" customHeight="1">
      <c r="B23" s="574"/>
      <c r="C23" s="560"/>
      <c r="D23" s="106"/>
      <c r="E23" s="740" t="s">
        <v>557</v>
      </c>
      <c r="F23" s="740"/>
      <c r="G23" s="740"/>
      <c r="H23" s="740"/>
      <c r="I23" s="740"/>
      <c r="J23" s="740"/>
      <c r="K23" s="740"/>
      <c r="L23" s="740"/>
      <c r="M23" s="741"/>
      <c r="N23" s="734" t="str">
        <f>表1!X37</f>
        <v/>
      </c>
      <c r="O23" s="735"/>
      <c r="P23" s="735"/>
      <c r="Q23" s="735"/>
      <c r="R23" s="735"/>
      <c r="S23" s="738" t="s">
        <v>15</v>
      </c>
      <c r="T23" s="739"/>
      <c r="U23" s="726"/>
      <c r="V23" s="727"/>
      <c r="W23" s="727"/>
      <c r="X23" s="727"/>
      <c r="Y23" s="738" t="s">
        <v>13</v>
      </c>
      <c r="Z23" s="739"/>
      <c r="AA23" s="734" t="str">
        <f t="shared" si="0"/>
        <v/>
      </c>
      <c r="AB23" s="735"/>
      <c r="AC23" s="735"/>
      <c r="AD23" s="735"/>
      <c r="AE23" s="730" t="s">
        <v>15</v>
      </c>
      <c r="AF23" s="731"/>
    </row>
    <row r="24" spans="2:32" ht="24.95" customHeight="1">
      <c r="B24" s="574"/>
      <c r="C24" s="560"/>
      <c r="D24" s="106"/>
      <c r="E24" s="740" t="s">
        <v>88</v>
      </c>
      <c r="F24" s="740"/>
      <c r="G24" s="740"/>
      <c r="H24" s="740"/>
      <c r="I24" s="740"/>
      <c r="J24" s="740"/>
      <c r="K24" s="740"/>
      <c r="L24" s="740"/>
      <c r="M24" s="741"/>
      <c r="N24" s="734" t="str">
        <f>表1!X39</f>
        <v/>
      </c>
      <c r="O24" s="735"/>
      <c r="P24" s="735"/>
      <c r="Q24" s="735"/>
      <c r="R24" s="735"/>
      <c r="S24" s="738" t="s">
        <v>18</v>
      </c>
      <c r="T24" s="739"/>
      <c r="U24" s="726"/>
      <c r="V24" s="727"/>
      <c r="W24" s="727"/>
      <c r="X24" s="727"/>
      <c r="Y24" s="738" t="s">
        <v>13</v>
      </c>
      <c r="Z24" s="739"/>
      <c r="AA24" s="734" t="str">
        <f t="shared" si="0"/>
        <v/>
      </c>
      <c r="AB24" s="735"/>
      <c r="AC24" s="735"/>
      <c r="AD24" s="735"/>
      <c r="AE24" s="730" t="s">
        <v>17</v>
      </c>
      <c r="AF24" s="731"/>
    </row>
    <row r="25" spans="2:32" ht="24.95" customHeight="1" thickBot="1">
      <c r="B25" s="575"/>
      <c r="C25" s="811"/>
      <c r="D25" s="116"/>
      <c r="E25" s="789" t="s">
        <v>89</v>
      </c>
      <c r="F25" s="789"/>
      <c r="G25" s="789"/>
      <c r="H25" s="789"/>
      <c r="I25" s="789"/>
      <c r="J25" s="789"/>
      <c r="K25" s="789"/>
      <c r="L25" s="789"/>
      <c r="M25" s="790"/>
      <c r="N25" s="767" t="str">
        <f>表1!X41</f>
        <v/>
      </c>
      <c r="O25" s="768"/>
      <c r="P25" s="768"/>
      <c r="Q25" s="768"/>
      <c r="R25" s="768"/>
      <c r="S25" s="755" t="s">
        <v>19</v>
      </c>
      <c r="T25" s="756"/>
      <c r="U25" s="759"/>
      <c r="V25" s="760"/>
      <c r="W25" s="760"/>
      <c r="X25" s="760"/>
      <c r="Y25" s="755" t="s">
        <v>13</v>
      </c>
      <c r="Z25" s="756"/>
      <c r="AA25" s="767" t="str">
        <f t="shared" si="0"/>
        <v/>
      </c>
      <c r="AB25" s="768"/>
      <c r="AC25" s="768"/>
      <c r="AD25" s="768"/>
      <c r="AE25" s="753" t="s">
        <v>17</v>
      </c>
      <c r="AF25" s="754"/>
    </row>
    <row r="26" spans="2:32" ht="24.95" customHeight="1" thickTop="1">
      <c r="B26" s="567" t="s">
        <v>120</v>
      </c>
      <c r="C26" s="568"/>
      <c r="D26" s="101"/>
      <c r="E26" s="781" t="s">
        <v>83</v>
      </c>
      <c r="F26" s="781"/>
      <c r="G26" s="781"/>
      <c r="H26" s="781"/>
      <c r="I26" s="781"/>
      <c r="J26" s="781"/>
      <c r="K26" s="781"/>
      <c r="L26" s="781"/>
      <c r="M26" s="782"/>
      <c r="N26" s="777" t="str">
        <f>表1!X45</f>
        <v/>
      </c>
      <c r="O26" s="778"/>
      <c r="P26" s="778"/>
      <c r="Q26" s="778"/>
      <c r="R26" s="778"/>
      <c r="S26" s="765" t="s">
        <v>185</v>
      </c>
      <c r="T26" s="766"/>
      <c r="U26" s="761"/>
      <c r="V26" s="762"/>
      <c r="W26" s="762"/>
      <c r="X26" s="762"/>
      <c r="Y26" s="765" t="s">
        <v>13</v>
      </c>
      <c r="Z26" s="766"/>
      <c r="AA26" s="777" t="str">
        <f t="shared" si="0"/>
        <v/>
      </c>
      <c r="AB26" s="778"/>
      <c r="AC26" s="778"/>
      <c r="AD26" s="778"/>
      <c r="AE26" s="773" t="s">
        <v>17</v>
      </c>
      <c r="AF26" s="774"/>
    </row>
    <row r="27" spans="2:32" ht="24.95" customHeight="1">
      <c r="B27" s="571"/>
      <c r="C27" s="570"/>
      <c r="D27" s="106"/>
      <c r="E27" s="783" t="s">
        <v>85</v>
      </c>
      <c r="F27" s="783"/>
      <c r="G27" s="783"/>
      <c r="H27" s="783"/>
      <c r="I27" s="783"/>
      <c r="J27" s="783"/>
      <c r="K27" s="783"/>
      <c r="L27" s="783"/>
      <c r="M27" s="784"/>
      <c r="N27" s="734" t="str">
        <f>表1!X47</f>
        <v/>
      </c>
      <c r="O27" s="735"/>
      <c r="P27" s="735"/>
      <c r="Q27" s="735"/>
      <c r="R27" s="735"/>
      <c r="S27" s="757" t="s">
        <v>16</v>
      </c>
      <c r="T27" s="758"/>
      <c r="U27" s="726"/>
      <c r="V27" s="727"/>
      <c r="W27" s="727"/>
      <c r="X27" s="727"/>
      <c r="Y27" s="738" t="s">
        <v>13</v>
      </c>
      <c r="Z27" s="739"/>
      <c r="AA27" s="734" t="str">
        <f t="shared" si="0"/>
        <v/>
      </c>
      <c r="AB27" s="735"/>
      <c r="AC27" s="735"/>
      <c r="AD27" s="735"/>
      <c r="AE27" s="757" t="s">
        <v>4</v>
      </c>
      <c r="AF27" s="758"/>
    </row>
    <row r="28" spans="2:32" ht="24.95" customHeight="1">
      <c r="B28" s="571"/>
      <c r="C28" s="570"/>
      <c r="D28" s="106"/>
      <c r="E28" s="783" t="s">
        <v>335</v>
      </c>
      <c r="F28" s="783"/>
      <c r="G28" s="783"/>
      <c r="H28" s="783"/>
      <c r="I28" s="783"/>
      <c r="J28" s="783"/>
      <c r="K28" s="783"/>
      <c r="L28" s="783"/>
      <c r="M28" s="784"/>
      <c r="N28" s="734" t="str">
        <f>表1!X49</f>
        <v/>
      </c>
      <c r="O28" s="735"/>
      <c r="P28" s="735"/>
      <c r="Q28" s="735"/>
      <c r="R28" s="735"/>
      <c r="S28" s="757" t="s">
        <v>399</v>
      </c>
      <c r="T28" s="758"/>
      <c r="U28" s="726"/>
      <c r="V28" s="727"/>
      <c r="W28" s="727"/>
      <c r="X28" s="727"/>
      <c r="Y28" s="738" t="s">
        <v>13</v>
      </c>
      <c r="Z28" s="739"/>
      <c r="AA28" s="734" t="str">
        <f t="shared" si="0"/>
        <v/>
      </c>
      <c r="AB28" s="735"/>
      <c r="AC28" s="735"/>
      <c r="AD28" s="735"/>
      <c r="AE28" s="757" t="s">
        <v>399</v>
      </c>
      <c r="AF28" s="758"/>
    </row>
    <row r="29" spans="2:32" ht="24.95" customHeight="1">
      <c r="B29" s="571"/>
      <c r="C29" s="570"/>
      <c r="D29" s="106"/>
      <c r="E29" s="740" t="s">
        <v>375</v>
      </c>
      <c r="F29" s="740"/>
      <c r="G29" s="740"/>
      <c r="H29" s="740"/>
      <c r="I29" s="740"/>
      <c r="J29" s="740"/>
      <c r="K29" s="740"/>
      <c r="L29" s="740"/>
      <c r="M29" s="741"/>
      <c r="N29" s="734" t="str">
        <f>表1!X51</f>
        <v/>
      </c>
      <c r="O29" s="735"/>
      <c r="P29" s="735"/>
      <c r="Q29" s="735"/>
      <c r="R29" s="735"/>
      <c r="S29" s="742" t="s">
        <v>229</v>
      </c>
      <c r="T29" s="739"/>
      <c r="U29" s="726"/>
      <c r="V29" s="727"/>
      <c r="W29" s="727"/>
      <c r="X29" s="727"/>
      <c r="Y29" s="738" t="s">
        <v>13</v>
      </c>
      <c r="Z29" s="739"/>
      <c r="AA29" s="734" t="str">
        <f t="shared" si="0"/>
        <v/>
      </c>
      <c r="AB29" s="735"/>
      <c r="AC29" s="735"/>
      <c r="AD29" s="735"/>
      <c r="AE29" s="742" t="s">
        <v>229</v>
      </c>
      <c r="AF29" s="739"/>
    </row>
    <row r="30" spans="2:32" ht="24.95" customHeight="1">
      <c r="B30" s="571"/>
      <c r="C30" s="570"/>
      <c r="D30" s="106"/>
      <c r="E30" s="740" t="s">
        <v>556</v>
      </c>
      <c r="F30" s="740"/>
      <c r="G30" s="740"/>
      <c r="H30" s="740"/>
      <c r="I30" s="740"/>
      <c r="J30" s="740"/>
      <c r="K30" s="740"/>
      <c r="L30" s="740"/>
      <c r="M30" s="741"/>
      <c r="N30" s="734" t="str">
        <f>表1!X53</f>
        <v/>
      </c>
      <c r="O30" s="735"/>
      <c r="P30" s="735"/>
      <c r="Q30" s="735"/>
      <c r="R30" s="735"/>
      <c r="S30" s="738" t="s">
        <v>15</v>
      </c>
      <c r="T30" s="739"/>
      <c r="U30" s="726"/>
      <c r="V30" s="727"/>
      <c r="W30" s="727"/>
      <c r="X30" s="727"/>
      <c r="Y30" s="738" t="s">
        <v>13</v>
      </c>
      <c r="Z30" s="739"/>
      <c r="AA30" s="734" t="str">
        <f t="shared" si="0"/>
        <v/>
      </c>
      <c r="AB30" s="735"/>
      <c r="AC30" s="735"/>
      <c r="AD30" s="735"/>
      <c r="AE30" s="730" t="s">
        <v>17</v>
      </c>
      <c r="AF30" s="731"/>
    </row>
    <row r="31" spans="2:32" ht="24.95" customHeight="1">
      <c r="B31" s="571"/>
      <c r="C31" s="570"/>
      <c r="D31" s="106"/>
      <c r="E31" s="740" t="s">
        <v>557</v>
      </c>
      <c r="F31" s="740"/>
      <c r="G31" s="740"/>
      <c r="H31" s="740"/>
      <c r="I31" s="740"/>
      <c r="J31" s="740"/>
      <c r="K31" s="740"/>
      <c r="L31" s="740"/>
      <c r="M31" s="741"/>
      <c r="N31" s="734" t="str">
        <f>表1!X55</f>
        <v/>
      </c>
      <c r="O31" s="735"/>
      <c r="P31" s="735"/>
      <c r="Q31" s="735"/>
      <c r="R31" s="735"/>
      <c r="S31" s="738" t="s">
        <v>20</v>
      </c>
      <c r="T31" s="739"/>
      <c r="U31" s="726"/>
      <c r="V31" s="727"/>
      <c r="W31" s="727"/>
      <c r="X31" s="727"/>
      <c r="Y31" s="738" t="s">
        <v>13</v>
      </c>
      <c r="Z31" s="739"/>
      <c r="AA31" s="734" t="str">
        <f t="shared" si="0"/>
        <v/>
      </c>
      <c r="AB31" s="735"/>
      <c r="AC31" s="735"/>
      <c r="AD31" s="735"/>
      <c r="AE31" s="730" t="s">
        <v>17</v>
      </c>
      <c r="AF31" s="731"/>
    </row>
    <row r="32" spans="2:32" ht="24.95" customHeight="1">
      <c r="B32" s="571"/>
      <c r="C32" s="570"/>
      <c r="D32" s="106"/>
      <c r="E32" s="740" t="s">
        <v>88</v>
      </c>
      <c r="F32" s="740"/>
      <c r="G32" s="740"/>
      <c r="H32" s="740"/>
      <c r="I32" s="740"/>
      <c r="J32" s="740"/>
      <c r="K32" s="740"/>
      <c r="L32" s="740"/>
      <c r="M32" s="741"/>
      <c r="N32" s="734" t="str">
        <f>表1!X57</f>
        <v/>
      </c>
      <c r="O32" s="735"/>
      <c r="P32" s="735"/>
      <c r="Q32" s="735"/>
      <c r="R32" s="735"/>
      <c r="S32" s="738" t="s">
        <v>18</v>
      </c>
      <c r="T32" s="739"/>
      <c r="U32" s="726"/>
      <c r="V32" s="727"/>
      <c r="W32" s="727"/>
      <c r="X32" s="727"/>
      <c r="Y32" s="738" t="s">
        <v>13</v>
      </c>
      <c r="Z32" s="739"/>
      <c r="AA32" s="734" t="str">
        <f t="shared" si="0"/>
        <v/>
      </c>
      <c r="AB32" s="735"/>
      <c r="AC32" s="735"/>
      <c r="AD32" s="735"/>
      <c r="AE32" s="730" t="s">
        <v>17</v>
      </c>
      <c r="AF32" s="731"/>
    </row>
    <row r="33" spans="2:32" ht="24.95" customHeight="1">
      <c r="B33" s="779"/>
      <c r="C33" s="780"/>
      <c r="D33" s="107"/>
      <c r="E33" s="785" t="s">
        <v>89</v>
      </c>
      <c r="F33" s="785"/>
      <c r="G33" s="785"/>
      <c r="H33" s="785"/>
      <c r="I33" s="785"/>
      <c r="J33" s="785"/>
      <c r="K33" s="785"/>
      <c r="L33" s="785"/>
      <c r="M33" s="786"/>
      <c r="N33" s="736" t="str">
        <f>表1!X59</f>
        <v/>
      </c>
      <c r="O33" s="737"/>
      <c r="P33" s="737"/>
      <c r="Q33" s="737"/>
      <c r="R33" s="737"/>
      <c r="S33" s="732" t="s">
        <v>19</v>
      </c>
      <c r="T33" s="733"/>
      <c r="U33" s="728"/>
      <c r="V33" s="729"/>
      <c r="W33" s="729"/>
      <c r="X33" s="729"/>
      <c r="Y33" s="732" t="s">
        <v>13</v>
      </c>
      <c r="Z33" s="733"/>
      <c r="AA33" s="736" t="str">
        <f t="shared" si="0"/>
        <v/>
      </c>
      <c r="AB33" s="737"/>
      <c r="AC33" s="737"/>
      <c r="AD33" s="737"/>
      <c r="AE33" s="747" t="s">
        <v>17</v>
      </c>
      <c r="AF33" s="748"/>
    </row>
    <row r="34" spans="2:32" ht="6.75" customHeight="1"/>
    <row r="35" spans="2:32" ht="19.5" customHeight="1">
      <c r="B35" s="343"/>
      <c r="C35" s="344"/>
      <c r="D35" s="344"/>
      <c r="E35" s="345"/>
      <c r="F35" s="345"/>
      <c r="G35" s="345"/>
      <c r="H35" s="345"/>
      <c r="I35" s="346"/>
      <c r="J35" s="345"/>
      <c r="N35" s="743" t="s">
        <v>396</v>
      </c>
      <c r="O35" s="744"/>
      <c r="P35" s="744"/>
      <c r="Q35" s="744"/>
      <c r="R35" s="744"/>
      <c r="S35" s="744"/>
      <c r="T35" s="745"/>
      <c r="U35" s="746" t="s">
        <v>492</v>
      </c>
      <c r="V35" s="675"/>
      <c r="W35" s="675"/>
      <c r="X35" s="675"/>
      <c r="Y35" s="675"/>
      <c r="Z35" s="671"/>
      <c r="AA35" s="717" t="s">
        <v>447</v>
      </c>
      <c r="AB35" s="718"/>
      <c r="AC35" s="718"/>
      <c r="AD35" s="718"/>
      <c r="AE35" s="718"/>
      <c r="AF35" s="719"/>
    </row>
    <row r="36" spans="2:32" ht="24.75" customHeight="1">
      <c r="B36" s="344"/>
      <c r="C36" s="344"/>
      <c r="D36" s="344"/>
      <c r="E36" s="345"/>
      <c r="F36" s="345"/>
      <c r="G36" s="345"/>
      <c r="H36" s="345"/>
      <c r="I36" s="346"/>
      <c r="J36" s="345"/>
      <c r="N36" s="720">
        <f>表1!AE62</f>
        <v>0</v>
      </c>
      <c r="O36" s="721"/>
      <c r="P36" s="721"/>
      <c r="Q36" s="721"/>
      <c r="R36" s="721"/>
      <c r="S36" s="721"/>
      <c r="T36" s="380" t="s">
        <v>494</v>
      </c>
      <c r="U36" s="722"/>
      <c r="V36" s="723"/>
      <c r="W36" s="723"/>
      <c r="X36" s="723"/>
      <c r="Y36" s="718" t="s">
        <v>397</v>
      </c>
      <c r="Z36" s="671"/>
      <c r="AA36" s="720" t="str">
        <f>IF(COUNT(U36)=0,"",N36*(100-U36)/100)</f>
        <v/>
      </c>
      <c r="AB36" s="721"/>
      <c r="AC36" s="721"/>
      <c r="AD36" s="721"/>
      <c r="AE36" s="724" t="s">
        <v>495</v>
      </c>
      <c r="AF36" s="725"/>
    </row>
    <row r="37" spans="2:32">
      <c r="B37" s="381" t="s">
        <v>448</v>
      </c>
    </row>
  </sheetData>
  <mergeCells count="173">
    <mergeCell ref="B11:B25"/>
    <mergeCell ref="C11:C18"/>
    <mergeCell ref="E12:M12"/>
    <mergeCell ref="E13:M13"/>
    <mergeCell ref="E14:M14"/>
    <mergeCell ref="E19:M19"/>
    <mergeCell ref="C19:C25"/>
    <mergeCell ref="N17:R17"/>
    <mergeCell ref="N18:R18"/>
    <mergeCell ref="AA1:AF2"/>
    <mergeCell ref="N9:T9"/>
    <mergeCell ref="U9:Z9"/>
    <mergeCell ref="AA9:AF9"/>
    <mergeCell ref="AA10:AF10"/>
    <mergeCell ref="U10:Z10"/>
    <mergeCell ref="N10:T10"/>
    <mergeCell ref="AE7:AF7"/>
    <mergeCell ref="A7:P7"/>
    <mergeCell ref="B9:M10"/>
    <mergeCell ref="Q7:T7"/>
    <mergeCell ref="Y7:AB7"/>
    <mergeCell ref="E16:M16"/>
    <mergeCell ref="E17:M17"/>
    <mergeCell ref="E18:M18"/>
    <mergeCell ref="N24:R24"/>
    <mergeCell ref="N25:R25"/>
    <mergeCell ref="E30:M30"/>
    <mergeCell ref="S26:T26"/>
    <mergeCell ref="S27:T27"/>
    <mergeCell ref="N30:R30"/>
    <mergeCell ref="N16:R16"/>
    <mergeCell ref="S16:T16"/>
    <mergeCell ref="S17:T17"/>
    <mergeCell ref="S18:T18"/>
    <mergeCell ref="E27:M27"/>
    <mergeCell ref="E24:M24"/>
    <mergeCell ref="E25:M25"/>
    <mergeCell ref="E21:M21"/>
    <mergeCell ref="E29:M29"/>
    <mergeCell ref="N29:R29"/>
    <mergeCell ref="S29:T29"/>
    <mergeCell ref="E20:M20"/>
    <mergeCell ref="B26:C33"/>
    <mergeCell ref="S30:T30"/>
    <mergeCell ref="N31:R31"/>
    <mergeCell ref="N32:R32"/>
    <mergeCell ref="N33:R33"/>
    <mergeCell ref="S31:T31"/>
    <mergeCell ref="S32:T32"/>
    <mergeCell ref="N26:R26"/>
    <mergeCell ref="N27:R27"/>
    <mergeCell ref="E26:M26"/>
    <mergeCell ref="S33:T33"/>
    <mergeCell ref="E28:M28"/>
    <mergeCell ref="E33:M33"/>
    <mergeCell ref="E31:M31"/>
    <mergeCell ref="E32:M32"/>
    <mergeCell ref="E11:AF11"/>
    <mergeCell ref="N12:R12"/>
    <mergeCell ref="AE12:AF12"/>
    <mergeCell ref="AE14:AF14"/>
    <mergeCell ref="AE28:AF28"/>
    <mergeCell ref="AE23:AF23"/>
    <mergeCell ref="E15:AF15"/>
    <mergeCell ref="AE26:AF26"/>
    <mergeCell ref="AE27:AF27"/>
    <mergeCell ref="N14:R14"/>
    <mergeCell ref="AE16:AF16"/>
    <mergeCell ref="S25:T25"/>
    <mergeCell ref="S22:T22"/>
    <mergeCell ref="U12:X12"/>
    <mergeCell ref="U13:X13"/>
    <mergeCell ref="U23:X23"/>
    <mergeCell ref="U19:X19"/>
    <mergeCell ref="U22:X22"/>
    <mergeCell ref="U17:X17"/>
    <mergeCell ref="AA26:AD26"/>
    <mergeCell ref="AA27:AD27"/>
    <mergeCell ref="AA28:AD28"/>
    <mergeCell ref="N13:R13"/>
    <mergeCell ref="AA16:AD16"/>
    <mergeCell ref="AA12:AD12"/>
    <mergeCell ref="AA13:AD13"/>
    <mergeCell ref="AA21:AD21"/>
    <mergeCell ref="AA22:AD22"/>
    <mergeCell ref="Y28:Z28"/>
    <mergeCell ref="U18:X18"/>
    <mergeCell ref="S19:T19"/>
    <mergeCell ref="U21:X21"/>
    <mergeCell ref="N19:R19"/>
    <mergeCell ref="AA20:AD20"/>
    <mergeCell ref="S12:T12"/>
    <mergeCell ref="S13:T13"/>
    <mergeCell ref="AE13:AF13"/>
    <mergeCell ref="AE30:AF30"/>
    <mergeCell ref="AA30:AD30"/>
    <mergeCell ref="Y30:Z30"/>
    <mergeCell ref="AA19:AD19"/>
    <mergeCell ref="Y26:Z26"/>
    <mergeCell ref="Y27:Z27"/>
    <mergeCell ref="AA24:AD24"/>
    <mergeCell ref="AA25:AD25"/>
    <mergeCell ref="AA14:AD14"/>
    <mergeCell ref="Y21:Z21"/>
    <mergeCell ref="AE29:AF29"/>
    <mergeCell ref="N20:R20"/>
    <mergeCell ref="Y12:Z12"/>
    <mergeCell ref="Y13:Z13"/>
    <mergeCell ref="Y14:Z14"/>
    <mergeCell ref="U27:X27"/>
    <mergeCell ref="U16:X16"/>
    <mergeCell ref="N28:R28"/>
    <mergeCell ref="S28:T28"/>
    <mergeCell ref="U28:X28"/>
    <mergeCell ref="U14:X14"/>
    <mergeCell ref="S24:T24"/>
    <mergeCell ref="Y16:Z16"/>
    <mergeCell ref="S14:T14"/>
    <mergeCell ref="S20:T20"/>
    <mergeCell ref="U20:X20"/>
    <mergeCell ref="U24:X24"/>
    <mergeCell ref="U25:X25"/>
    <mergeCell ref="U26:X26"/>
    <mergeCell ref="Y19:Z19"/>
    <mergeCell ref="Y22:Z22"/>
    <mergeCell ref="Y24:Z24"/>
    <mergeCell ref="AE32:AF32"/>
    <mergeCell ref="AE17:AF17"/>
    <mergeCell ref="AE18:AF18"/>
    <mergeCell ref="AE19:AF19"/>
    <mergeCell ref="AE22:AF22"/>
    <mergeCell ref="AE24:AF24"/>
    <mergeCell ref="AE25:AF25"/>
    <mergeCell ref="Y23:Z23"/>
    <mergeCell ref="Y25:Z25"/>
    <mergeCell ref="AE21:AF21"/>
    <mergeCell ref="AA23:AD23"/>
    <mergeCell ref="AA17:AD17"/>
    <mergeCell ref="AA18:AD18"/>
    <mergeCell ref="Y18:Z18"/>
    <mergeCell ref="Y17:Z17"/>
    <mergeCell ref="Y20:Z20"/>
    <mergeCell ref="Y29:Z29"/>
    <mergeCell ref="AA29:AD29"/>
    <mergeCell ref="AE20:AF20"/>
    <mergeCell ref="E23:M23"/>
    <mergeCell ref="N21:R21"/>
    <mergeCell ref="S21:T21"/>
    <mergeCell ref="N23:R23"/>
    <mergeCell ref="S23:T23"/>
    <mergeCell ref="N22:R22"/>
    <mergeCell ref="E22:M22"/>
    <mergeCell ref="N35:T35"/>
    <mergeCell ref="U35:Z35"/>
    <mergeCell ref="Y32:Z32"/>
    <mergeCell ref="U29:X29"/>
    <mergeCell ref="AA35:AF35"/>
    <mergeCell ref="N36:S36"/>
    <mergeCell ref="U36:X36"/>
    <mergeCell ref="Y36:Z36"/>
    <mergeCell ref="AA36:AD36"/>
    <mergeCell ref="AE36:AF36"/>
    <mergeCell ref="U30:X30"/>
    <mergeCell ref="U31:X31"/>
    <mergeCell ref="U32:X32"/>
    <mergeCell ref="U33:X33"/>
    <mergeCell ref="AE31:AF31"/>
    <mergeCell ref="Y33:Z33"/>
    <mergeCell ref="AA32:AD32"/>
    <mergeCell ref="AA33:AD33"/>
    <mergeCell ref="AA31:AD31"/>
    <mergeCell ref="Y31:Z31"/>
    <mergeCell ref="AE33:AF33"/>
  </mergeCells>
  <phoneticPr fontId="2"/>
  <pageMargins left="0.6692913385826772" right="0.19685039370078741" top="0.59055118110236227" bottom="0.51181102362204722" header="0.31496062992125984" footer="0.27559055118110237"/>
  <pageSetup paperSize="9" scale="95" orientation="portrait" r:id="rId1"/>
  <headerFooter scaleWithDoc="0" alignWithMargins="0">
    <oddFooter>&amp;L&amp;9 2026.03.31更B&amp;C-5-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D833-70F7-4DF3-A463-81D5E5BF08F4}">
  <sheetPr codeName="Sheet8"/>
  <dimension ref="A1:G19"/>
  <sheetViews>
    <sheetView zoomScaleNormal="100" workbookViewId="0">
      <selection activeCell="G10" sqref="G10"/>
    </sheetView>
  </sheetViews>
  <sheetFormatPr defaultRowHeight="13.5"/>
  <cols>
    <col min="1" max="2" width="2.5" style="70" customWidth="1"/>
    <col min="3" max="3" width="6.5" style="70" customWidth="1"/>
    <col min="4" max="4" width="2.625" style="70" customWidth="1"/>
    <col min="5" max="5" width="62.625" style="70" customWidth="1"/>
    <col min="6" max="6" width="2.625" style="70" customWidth="1"/>
    <col min="7" max="7" width="12.5" style="70" customWidth="1"/>
    <col min="8" max="8" width="2.75" style="70" customWidth="1"/>
    <col min="9" max="16384" width="9" style="70"/>
  </cols>
  <sheetData>
    <row r="1" spans="1:7" s="65" customFormat="1" ht="18" customHeight="1">
      <c r="A1" s="24" t="s">
        <v>190</v>
      </c>
    </row>
    <row r="2" spans="1:7" s="65" customFormat="1" ht="18" customHeight="1">
      <c r="A2" s="24"/>
      <c r="F2" s="812">
        <f>表1!AE1</f>
        <v>0</v>
      </c>
      <c r="G2" s="813"/>
    </row>
    <row r="3" spans="1:7" s="65" customFormat="1" ht="15.75" customHeight="1">
      <c r="A3" s="24"/>
      <c r="F3" s="814"/>
      <c r="G3" s="815"/>
    </row>
    <row r="4" spans="1:7" s="65" customFormat="1" ht="18" customHeight="1">
      <c r="B4" s="452" t="s">
        <v>239</v>
      </c>
      <c r="C4" s="452" t="s">
        <v>523</v>
      </c>
      <c r="D4" s="453"/>
      <c r="E4" s="453"/>
      <c r="F4" s="453"/>
      <c r="G4" s="453"/>
    </row>
    <row r="5" spans="1:7" s="65" customFormat="1" ht="18" customHeight="1">
      <c r="C5" s="155" t="s">
        <v>524</v>
      </c>
    </row>
    <row r="6" spans="1:7" s="65" customFormat="1" ht="15.95" customHeight="1">
      <c r="C6" s="820" t="s">
        <v>541</v>
      </c>
      <c r="D6" s="820"/>
      <c r="E6" s="820"/>
      <c r="F6" s="820"/>
      <c r="G6" s="820"/>
    </row>
    <row r="7" spans="1:7" s="66" customFormat="1" ht="15.95" customHeight="1">
      <c r="B7" s="33"/>
      <c r="C7" s="33" t="s">
        <v>196</v>
      </c>
      <c r="D7" s="33"/>
      <c r="E7" s="33"/>
      <c r="F7" s="33"/>
      <c r="G7" s="33"/>
    </row>
    <row r="8" spans="1:7" s="66" customFormat="1" ht="15.95" customHeight="1"/>
    <row r="9" spans="1:7" s="66" customFormat="1" ht="42.75" customHeight="1">
      <c r="B9" s="817" t="s">
        <v>117</v>
      </c>
      <c r="C9" s="818"/>
      <c r="D9" s="818"/>
      <c r="E9" s="818"/>
      <c r="F9" s="819"/>
      <c r="G9" s="67" t="s">
        <v>92</v>
      </c>
    </row>
    <row r="10" spans="1:7" ht="37.5" customHeight="1">
      <c r="A10" s="66"/>
      <c r="B10" s="68"/>
      <c r="C10" s="821" t="s">
        <v>112</v>
      </c>
      <c r="D10" s="821"/>
      <c r="E10" s="821"/>
      <c r="F10" s="69"/>
      <c r="G10" s="438"/>
    </row>
    <row r="11" spans="1:7" ht="37.5" customHeight="1">
      <c r="B11" s="71"/>
      <c r="C11" s="816" t="s">
        <v>113</v>
      </c>
      <c r="D11" s="816"/>
      <c r="E11" s="816"/>
      <c r="F11" s="72"/>
      <c r="G11" s="439"/>
    </row>
    <row r="12" spans="1:7" ht="37.5" customHeight="1">
      <c r="B12" s="71"/>
      <c r="C12" s="816" t="s">
        <v>369</v>
      </c>
      <c r="D12" s="816"/>
      <c r="E12" s="816"/>
      <c r="F12" s="72"/>
      <c r="G12" s="439"/>
    </row>
    <row r="13" spans="1:7" ht="37.5" customHeight="1">
      <c r="B13" s="71"/>
      <c r="C13" s="816" t="s">
        <v>114</v>
      </c>
      <c r="D13" s="816"/>
      <c r="E13" s="816"/>
      <c r="F13" s="72"/>
      <c r="G13" s="439"/>
    </row>
    <row r="14" spans="1:7" ht="37.5" customHeight="1">
      <c r="B14" s="71"/>
      <c r="C14" s="816" t="s">
        <v>370</v>
      </c>
      <c r="D14" s="816"/>
      <c r="E14" s="816"/>
      <c r="F14" s="72"/>
      <c r="G14" s="439"/>
    </row>
    <row r="15" spans="1:7" ht="37.5" customHeight="1">
      <c r="B15" s="71"/>
      <c r="C15" s="816" t="s">
        <v>115</v>
      </c>
      <c r="D15" s="816"/>
      <c r="E15" s="816"/>
      <c r="F15" s="72"/>
      <c r="G15" s="439"/>
    </row>
    <row r="16" spans="1:7" ht="37.5" customHeight="1">
      <c r="B16" s="71"/>
      <c r="C16" s="816" t="s">
        <v>542</v>
      </c>
      <c r="D16" s="816"/>
      <c r="E16" s="816"/>
      <c r="F16" s="72"/>
      <c r="G16" s="439"/>
    </row>
    <row r="17" spans="2:7" ht="37.5" customHeight="1">
      <c r="B17" s="71"/>
      <c r="C17" s="816" t="s">
        <v>116</v>
      </c>
      <c r="D17" s="816"/>
      <c r="E17" s="816"/>
      <c r="F17" s="72"/>
      <c r="G17" s="439"/>
    </row>
    <row r="18" spans="2:7" ht="37.5" customHeight="1">
      <c r="B18" s="71"/>
      <c r="C18" s="816" t="s">
        <v>219</v>
      </c>
      <c r="D18" s="816"/>
      <c r="E18" s="816"/>
      <c r="F18" s="72"/>
      <c r="G18" s="439"/>
    </row>
    <row r="19" spans="2:7" ht="37.5" customHeight="1">
      <c r="B19" s="73"/>
      <c r="C19" s="501" t="s">
        <v>175</v>
      </c>
      <c r="D19" s="149" t="s">
        <v>216</v>
      </c>
      <c r="E19" s="404"/>
      <c r="F19" s="148" t="s">
        <v>176</v>
      </c>
      <c r="G19" s="440"/>
    </row>
  </sheetData>
  <protectedRanges>
    <protectedRange sqref="G10:G19" name="範囲1"/>
  </protectedRanges>
  <mergeCells count="12">
    <mergeCell ref="F2:G3"/>
    <mergeCell ref="C17:E17"/>
    <mergeCell ref="C18:E18"/>
    <mergeCell ref="C11:E11"/>
    <mergeCell ref="C12:E12"/>
    <mergeCell ref="C13:E13"/>
    <mergeCell ref="C14:E14"/>
    <mergeCell ref="B9:F9"/>
    <mergeCell ref="C6:G6"/>
    <mergeCell ref="C10:E10"/>
    <mergeCell ref="C15:E15"/>
    <mergeCell ref="C16:E16"/>
  </mergeCells>
  <phoneticPr fontId="2"/>
  <pageMargins left="0.6692913385826772" right="0.19685039370078741" top="0.39370078740157483" bottom="0.51181102362204722" header="0.31496062992125984" footer="0.27559055118110237"/>
  <pageSetup paperSize="9" orientation="portrait" r:id="rId1"/>
  <headerFooter scaleWithDoc="0" alignWithMargins="0">
    <oddFooter>&amp;L&amp;9 2026.03.31更B&amp;C-6-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6</xdr:col>
                    <xdr:colOff>361950</xdr:colOff>
                    <xdr:row>9</xdr:row>
                    <xdr:rowOff>114300</xdr:rowOff>
                  </from>
                  <to>
                    <xdr:col>6</xdr:col>
                    <xdr:colOff>666750</xdr:colOff>
                    <xdr:row>9</xdr:row>
                    <xdr:rowOff>352425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6</xdr:col>
                    <xdr:colOff>361950</xdr:colOff>
                    <xdr:row>10</xdr:row>
                    <xdr:rowOff>114300</xdr:rowOff>
                  </from>
                  <to>
                    <xdr:col>6</xdr:col>
                    <xdr:colOff>666750</xdr:colOff>
                    <xdr:row>10</xdr:row>
                    <xdr:rowOff>352425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6</xdr:col>
                    <xdr:colOff>361950</xdr:colOff>
                    <xdr:row>11</xdr:row>
                    <xdr:rowOff>104775</xdr:rowOff>
                  </from>
                  <to>
                    <xdr:col>6</xdr:col>
                    <xdr:colOff>666750</xdr:colOff>
                    <xdr:row>11</xdr:row>
                    <xdr:rowOff>342900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6</xdr:col>
                    <xdr:colOff>361950</xdr:colOff>
                    <xdr:row>12</xdr:row>
                    <xdr:rowOff>104775</xdr:rowOff>
                  </from>
                  <to>
                    <xdr:col>6</xdr:col>
                    <xdr:colOff>666750</xdr:colOff>
                    <xdr:row>12</xdr:row>
                    <xdr:rowOff>342900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6</xdr:col>
                    <xdr:colOff>361950</xdr:colOff>
                    <xdr:row>13</xdr:row>
                    <xdr:rowOff>104775</xdr:rowOff>
                  </from>
                  <to>
                    <xdr:col>6</xdr:col>
                    <xdr:colOff>666750</xdr:colOff>
                    <xdr:row>13</xdr:row>
                    <xdr:rowOff>342900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6</xdr:col>
                    <xdr:colOff>361950</xdr:colOff>
                    <xdr:row>14</xdr:row>
                    <xdr:rowOff>95250</xdr:rowOff>
                  </from>
                  <to>
                    <xdr:col>6</xdr:col>
                    <xdr:colOff>666750</xdr:colOff>
                    <xdr:row>14</xdr:row>
                    <xdr:rowOff>333375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6</xdr:col>
                    <xdr:colOff>361950</xdr:colOff>
                    <xdr:row>15</xdr:row>
                    <xdr:rowOff>95250</xdr:rowOff>
                  </from>
                  <to>
                    <xdr:col>6</xdr:col>
                    <xdr:colOff>666750</xdr:colOff>
                    <xdr:row>15</xdr:row>
                    <xdr:rowOff>333375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6</xdr:col>
                    <xdr:colOff>361950</xdr:colOff>
                    <xdr:row>16</xdr:row>
                    <xdr:rowOff>95250</xdr:rowOff>
                  </from>
                  <to>
                    <xdr:col>6</xdr:col>
                    <xdr:colOff>666750</xdr:colOff>
                    <xdr:row>16</xdr:row>
                    <xdr:rowOff>333375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6</xdr:col>
                    <xdr:colOff>361950</xdr:colOff>
                    <xdr:row>17</xdr:row>
                    <xdr:rowOff>85725</xdr:rowOff>
                  </from>
                  <to>
                    <xdr:col>6</xdr:col>
                    <xdr:colOff>666750</xdr:colOff>
                    <xdr:row>17</xdr:row>
                    <xdr:rowOff>323850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6</xdr:col>
                    <xdr:colOff>361950</xdr:colOff>
                    <xdr:row>18</xdr:row>
                    <xdr:rowOff>85725</xdr:rowOff>
                  </from>
                  <to>
                    <xdr:col>6</xdr:col>
                    <xdr:colOff>666750</xdr:colOff>
                    <xdr:row>18</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5C2F-AA3C-467A-835C-8C56BC37DADA}">
  <sheetPr codeName="Sheet7"/>
  <dimension ref="A1:O16"/>
  <sheetViews>
    <sheetView zoomScaleNormal="100" workbookViewId="0">
      <selection activeCell="E14" sqref="E14:E16"/>
    </sheetView>
  </sheetViews>
  <sheetFormatPr defaultRowHeight="13.5"/>
  <cols>
    <col min="1" max="1" width="2.25" style="74" customWidth="1"/>
    <col min="2" max="2" width="2.5" style="74" customWidth="1"/>
    <col min="3" max="3" width="21.375" style="74" customWidth="1"/>
    <col min="4" max="4" width="2.125" style="74" customWidth="1"/>
    <col min="5" max="5" width="9" style="74"/>
    <col min="6" max="6" width="2.125" style="74" customWidth="1"/>
    <col min="7" max="7" width="8.5" style="74" customWidth="1"/>
    <col min="8" max="8" width="2.375" style="74" customWidth="1"/>
    <col min="9" max="9" width="8.125" style="74" customWidth="1"/>
    <col min="10" max="10" width="2.125" style="74" customWidth="1"/>
    <col min="11" max="11" width="7.875" style="74" customWidth="1"/>
    <col min="12" max="12" width="2.375" style="74" customWidth="1"/>
    <col min="13" max="13" width="8.5" style="74" customWidth="1"/>
    <col min="14" max="14" width="2.375" style="74" customWidth="1"/>
    <col min="15" max="15" width="13.125" style="74" customWidth="1"/>
    <col min="16" max="16384" width="9" style="74"/>
  </cols>
  <sheetData>
    <row r="1" spans="1:15" ht="11.25" customHeight="1"/>
    <row r="2" spans="1:15" s="36" customFormat="1" ht="18" customHeight="1">
      <c r="A2" s="35" t="s">
        <v>191</v>
      </c>
    </row>
    <row r="3" spans="1:15" s="36" customFormat="1" ht="18" customHeight="1">
      <c r="A3" s="35"/>
      <c r="O3" s="832">
        <f>表1!AE1</f>
        <v>0</v>
      </c>
    </row>
    <row r="4" spans="1:15" s="36" customFormat="1" ht="18" customHeight="1">
      <c r="A4" s="35"/>
      <c r="O4" s="833"/>
    </row>
    <row r="5" spans="1:15" s="36" customFormat="1" ht="7.5" customHeight="1"/>
    <row r="6" spans="1:15" s="36" customFormat="1" ht="18" customHeight="1">
      <c r="B6" s="458" t="s">
        <v>239</v>
      </c>
      <c r="C6" s="458" t="s">
        <v>522</v>
      </c>
    </row>
    <row r="7" spans="1:15" s="36" customFormat="1" ht="15.95" customHeight="1">
      <c r="C7" s="83" t="s">
        <v>378</v>
      </c>
    </row>
    <row r="8" spans="1:15" ht="15.95" customHeight="1"/>
    <row r="9" spans="1:15" ht="15.95" customHeight="1"/>
    <row r="11" spans="1:15" s="36" customFormat="1" ht="19.5" customHeight="1">
      <c r="A11" s="74"/>
      <c r="B11" s="839" t="s">
        <v>96</v>
      </c>
      <c r="C11" s="839"/>
      <c r="D11" s="839"/>
      <c r="E11" s="823" t="s">
        <v>333</v>
      </c>
      <c r="F11" s="823"/>
      <c r="G11" s="822" t="s">
        <v>97</v>
      </c>
      <c r="H11" s="822"/>
      <c r="I11" s="822"/>
      <c r="J11" s="822"/>
      <c r="K11" s="822" t="s">
        <v>98</v>
      </c>
      <c r="L11" s="822"/>
      <c r="M11" s="822"/>
      <c r="N11" s="822"/>
      <c r="O11" s="822"/>
    </row>
    <row r="12" spans="1:15" s="36" customFormat="1" ht="27" customHeight="1">
      <c r="B12" s="839"/>
      <c r="C12" s="839"/>
      <c r="D12" s="839"/>
      <c r="E12" s="824"/>
      <c r="F12" s="824"/>
      <c r="G12" s="824" t="s">
        <v>99</v>
      </c>
      <c r="H12" s="824"/>
      <c r="I12" s="825" t="s">
        <v>100</v>
      </c>
      <c r="J12" s="825"/>
      <c r="K12" s="824" t="s">
        <v>101</v>
      </c>
      <c r="L12" s="825"/>
      <c r="M12" s="825" t="s">
        <v>100</v>
      </c>
      <c r="N12" s="825"/>
      <c r="O12" s="43" t="s">
        <v>102</v>
      </c>
    </row>
    <row r="13" spans="1:15" s="36" customFormat="1" ht="23.25" customHeight="1">
      <c r="B13" s="839"/>
      <c r="C13" s="839"/>
      <c r="D13" s="839"/>
      <c r="E13" s="829" t="s">
        <v>177</v>
      </c>
      <c r="F13" s="829"/>
      <c r="G13" s="854" t="s">
        <v>178</v>
      </c>
      <c r="H13" s="854"/>
      <c r="I13" s="829" t="s">
        <v>221</v>
      </c>
      <c r="J13" s="829"/>
      <c r="K13" s="829" t="s">
        <v>179</v>
      </c>
      <c r="L13" s="829"/>
      <c r="M13" s="854" t="s">
        <v>222</v>
      </c>
      <c r="N13" s="829"/>
      <c r="O13" s="44" t="s">
        <v>180</v>
      </c>
    </row>
    <row r="14" spans="1:15" ht="63" customHeight="1">
      <c r="A14" s="36"/>
      <c r="B14" s="826" t="s">
        <v>215</v>
      </c>
      <c r="C14" s="827"/>
      <c r="D14" s="828"/>
      <c r="E14" s="840"/>
      <c r="F14" s="836" t="s">
        <v>84</v>
      </c>
      <c r="G14" s="460"/>
      <c r="H14" s="45" t="s">
        <v>84</v>
      </c>
      <c r="I14" s="437" t="str">
        <f>IF($E$14=0,"",G14/$E$14*100)</f>
        <v/>
      </c>
      <c r="J14" s="45" t="s">
        <v>174</v>
      </c>
      <c r="K14" s="461"/>
      <c r="L14" s="45" t="s">
        <v>84</v>
      </c>
      <c r="M14" s="396" t="str">
        <f>IF(COUNT(K14)=0,"",(G14+K14)/$E$14*100)</f>
        <v/>
      </c>
      <c r="N14" s="45" t="s">
        <v>174</v>
      </c>
      <c r="O14" s="416"/>
    </row>
    <row r="15" spans="1:15" ht="14.25" customHeight="1">
      <c r="B15" s="849" t="s">
        <v>103</v>
      </c>
      <c r="C15" s="850"/>
      <c r="D15" s="851"/>
      <c r="E15" s="841"/>
      <c r="F15" s="837"/>
      <c r="G15" s="852"/>
      <c r="H15" s="830" t="s">
        <v>84</v>
      </c>
      <c r="I15" s="843" t="str">
        <f>IF($E$14=0,"",G15/$E$14*100)</f>
        <v/>
      </c>
      <c r="J15" s="830" t="s">
        <v>94</v>
      </c>
      <c r="K15" s="845"/>
      <c r="L15" s="830" t="s">
        <v>95</v>
      </c>
      <c r="M15" s="847" t="str">
        <f>IF(COUNT(K15)=0,"",(G15+K15)/$E$14*100)</f>
        <v/>
      </c>
      <c r="N15" s="830" t="s">
        <v>174</v>
      </c>
      <c r="O15" s="834"/>
    </row>
    <row r="16" spans="1:15" ht="57" customHeight="1">
      <c r="B16" s="153" t="s">
        <v>181</v>
      </c>
      <c r="C16" s="395"/>
      <c r="D16" s="152" t="s">
        <v>182</v>
      </c>
      <c r="E16" s="842"/>
      <c r="F16" s="838"/>
      <c r="G16" s="853"/>
      <c r="H16" s="831"/>
      <c r="I16" s="844" t="str">
        <f>IF($E$14=0,"",G16/$E$14*100)</f>
        <v/>
      </c>
      <c r="J16" s="831"/>
      <c r="K16" s="846"/>
      <c r="L16" s="831"/>
      <c r="M16" s="848" t="str">
        <f>IF(COUNT(K16)=0,"",(G16+K16)/$E$14*100)</f>
        <v/>
      </c>
      <c r="N16" s="831"/>
      <c r="O16" s="835"/>
    </row>
  </sheetData>
  <mergeCells count="27">
    <mergeCell ref="O3:O4"/>
    <mergeCell ref="O15:O16"/>
    <mergeCell ref="F14:F16"/>
    <mergeCell ref="B11:D13"/>
    <mergeCell ref="E14:E16"/>
    <mergeCell ref="I15:I16"/>
    <mergeCell ref="K15:K16"/>
    <mergeCell ref="M15:M16"/>
    <mergeCell ref="J15:J16"/>
    <mergeCell ref="H15:H16"/>
    <mergeCell ref="L15:L16"/>
    <mergeCell ref="B15:D15"/>
    <mergeCell ref="G15:G16"/>
    <mergeCell ref="M13:N13"/>
    <mergeCell ref="E13:F13"/>
    <mergeCell ref="G13:H13"/>
    <mergeCell ref="B14:D14"/>
    <mergeCell ref="I13:J13"/>
    <mergeCell ref="K13:L13"/>
    <mergeCell ref="N15:N16"/>
    <mergeCell ref="G12:H12"/>
    <mergeCell ref="K11:O11"/>
    <mergeCell ref="E11:F12"/>
    <mergeCell ref="K12:L12"/>
    <mergeCell ref="M12:N12"/>
    <mergeCell ref="I12:J12"/>
    <mergeCell ref="G11:J11"/>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2026.03.31更B&amp;C-7-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4CE1-690C-41E4-9525-4A0563269CAA}">
  <sheetPr codeName="Sheet9"/>
  <dimension ref="A1:P39"/>
  <sheetViews>
    <sheetView zoomScaleNormal="100" workbookViewId="0">
      <selection activeCell="F14" sqref="F14:F25"/>
    </sheetView>
  </sheetViews>
  <sheetFormatPr defaultRowHeight="13.5"/>
  <cols>
    <col min="1" max="1" width="2.125" style="118" customWidth="1"/>
    <col min="2" max="2" width="2.5" style="118" customWidth="1"/>
    <col min="3" max="3" width="2.25" style="118" customWidth="1"/>
    <col min="4" max="4" width="23.25" style="119" customWidth="1"/>
    <col min="5" max="5" width="12.375" style="119" bestFit="1" customWidth="1"/>
    <col min="6" max="6" width="5.625" style="118" customWidth="1"/>
    <col min="7" max="7" width="2" style="118" customWidth="1"/>
    <col min="8" max="8" width="5.625" style="118" customWidth="1"/>
    <col min="9" max="9" width="2" style="118" customWidth="1"/>
    <col min="10" max="10" width="5.625" style="118" customWidth="1"/>
    <col min="11" max="11" width="1.875" style="118" customWidth="1"/>
    <col min="12" max="12" width="6" style="118" customWidth="1"/>
    <col min="13" max="13" width="2" style="118" customWidth="1"/>
    <col min="14" max="14" width="11.625" style="118" customWidth="1"/>
    <col min="15" max="15" width="5.625" style="118" customWidth="1"/>
    <col min="16" max="16" width="2.375" style="118" customWidth="1"/>
    <col min="17" max="17" width="1.25" style="118" customWidth="1"/>
    <col min="18" max="16384" width="9" style="118"/>
  </cols>
  <sheetData>
    <row r="1" spans="1:16" ht="17.25">
      <c r="A1" s="117" t="s">
        <v>192</v>
      </c>
    </row>
    <row r="2" spans="1:16" ht="15.95" customHeight="1">
      <c r="N2" s="892">
        <f>表1!AE1</f>
        <v>0</v>
      </c>
      <c r="O2" s="893"/>
      <c r="P2" s="894"/>
    </row>
    <row r="3" spans="1:16" ht="18" customHeight="1">
      <c r="B3" s="335" t="s">
        <v>239</v>
      </c>
      <c r="C3" s="335" t="s">
        <v>519</v>
      </c>
      <c r="N3" s="895"/>
      <c r="O3" s="896"/>
      <c r="P3" s="897"/>
    </row>
    <row r="4" spans="1:16" ht="15.95" customHeight="1">
      <c r="B4" s="120"/>
      <c r="C4" s="100" t="s">
        <v>383</v>
      </c>
      <c r="D4" s="121"/>
      <c r="E4" s="121"/>
    </row>
    <row r="5" spans="1:16" ht="7.5" customHeight="1">
      <c r="C5" s="122"/>
      <c r="D5" s="122"/>
      <c r="E5" s="122"/>
      <c r="F5" s="122"/>
      <c r="G5" s="122"/>
      <c r="H5" s="122"/>
      <c r="I5" s="122"/>
      <c r="J5" s="122"/>
      <c r="K5" s="122"/>
      <c r="L5" s="122"/>
      <c r="M5" s="122"/>
      <c r="N5" s="122"/>
      <c r="O5" s="122"/>
      <c r="P5" s="123"/>
    </row>
    <row r="6" spans="1:16" ht="18" customHeight="1">
      <c r="B6" s="335" t="s">
        <v>239</v>
      </c>
      <c r="C6" s="335" t="s">
        <v>520</v>
      </c>
    </row>
    <row r="7" spans="1:16" ht="12.75" customHeight="1">
      <c r="B7" s="335"/>
      <c r="C7" s="335" t="s">
        <v>521</v>
      </c>
    </row>
    <row r="8" spans="1:16" ht="15.95" customHeight="1">
      <c r="B8" s="120"/>
      <c r="C8" s="100" t="s">
        <v>384</v>
      </c>
      <c r="D8" s="121"/>
      <c r="E8" s="121"/>
    </row>
    <row r="9" spans="1:16" ht="15.95" customHeight="1">
      <c r="B9" s="120"/>
      <c r="C9" s="100" t="s">
        <v>377</v>
      </c>
      <c r="D9" s="121"/>
      <c r="E9" s="121"/>
    </row>
    <row r="10" spans="1:16" ht="12.75" customHeight="1"/>
    <row r="11" spans="1:16" ht="18" customHeight="1">
      <c r="B11" s="856"/>
      <c r="C11" s="857"/>
      <c r="D11" s="857"/>
      <c r="E11" s="858"/>
      <c r="F11" s="855" t="s">
        <v>97</v>
      </c>
      <c r="G11" s="855"/>
      <c r="H11" s="855"/>
      <c r="I11" s="855"/>
      <c r="J11" s="855"/>
      <c r="K11" s="855"/>
      <c r="L11" s="855" t="s">
        <v>104</v>
      </c>
      <c r="M11" s="855"/>
      <c r="N11" s="855"/>
      <c r="O11" s="855"/>
      <c r="P11" s="855"/>
    </row>
    <row r="12" spans="1:16" ht="70.5" customHeight="1">
      <c r="B12" s="859"/>
      <c r="C12" s="860"/>
      <c r="D12" s="860"/>
      <c r="E12" s="861"/>
      <c r="F12" s="878" t="s">
        <v>133</v>
      </c>
      <c r="G12" s="878"/>
      <c r="H12" s="878" t="s">
        <v>105</v>
      </c>
      <c r="I12" s="878"/>
      <c r="J12" s="878" t="s">
        <v>214</v>
      </c>
      <c r="K12" s="878"/>
      <c r="L12" s="878" t="s">
        <v>380</v>
      </c>
      <c r="M12" s="878"/>
      <c r="N12" s="124" t="s">
        <v>102</v>
      </c>
      <c r="O12" s="878" t="s">
        <v>106</v>
      </c>
      <c r="P12" s="878"/>
    </row>
    <row r="13" spans="1:16" ht="22.5" customHeight="1" thickBot="1">
      <c r="B13" s="862"/>
      <c r="C13" s="863"/>
      <c r="D13" s="863"/>
      <c r="E13" s="864"/>
      <c r="F13" s="900" t="s">
        <v>21</v>
      </c>
      <c r="G13" s="900"/>
      <c r="H13" s="900" t="s">
        <v>22</v>
      </c>
      <c r="I13" s="900"/>
      <c r="J13" s="905" t="s">
        <v>223</v>
      </c>
      <c r="K13" s="900"/>
      <c r="L13" s="900" t="s">
        <v>23</v>
      </c>
      <c r="M13" s="900"/>
      <c r="N13" s="125" t="s">
        <v>264</v>
      </c>
      <c r="O13" s="900" t="s">
        <v>24</v>
      </c>
      <c r="P13" s="900"/>
    </row>
    <row r="14" spans="1:16" ht="26.1" customHeight="1" thickTop="1">
      <c r="B14" s="866" t="s">
        <v>121</v>
      </c>
      <c r="C14" s="879" t="s">
        <v>27</v>
      </c>
      <c r="D14" s="874" t="s">
        <v>107</v>
      </c>
      <c r="E14" s="126" t="s">
        <v>169</v>
      </c>
      <c r="F14" s="886"/>
      <c r="G14" s="889" t="s">
        <v>84</v>
      </c>
      <c r="H14" s="455"/>
      <c r="I14" s="127" t="s">
        <v>84</v>
      </c>
      <c r="J14" s="432" t="str">
        <f t="shared" ref="J14:J25" si="0">IF($F$14&gt;0,H14/$F$14*100,"")</f>
        <v/>
      </c>
      <c r="K14" s="127" t="s">
        <v>188</v>
      </c>
      <c r="L14" s="455"/>
      <c r="M14" s="127" t="s">
        <v>84</v>
      </c>
      <c r="N14" s="397"/>
      <c r="O14" s="455"/>
      <c r="P14" s="127" t="s">
        <v>84</v>
      </c>
    </row>
    <row r="15" spans="1:16" ht="26.1" customHeight="1">
      <c r="B15" s="866"/>
      <c r="C15" s="880"/>
      <c r="D15" s="875"/>
      <c r="E15" s="188" t="s">
        <v>170</v>
      </c>
      <c r="F15" s="887"/>
      <c r="G15" s="890"/>
      <c r="H15" s="454"/>
      <c r="I15" s="189" t="s">
        <v>84</v>
      </c>
      <c r="J15" s="433" t="str">
        <f t="shared" si="0"/>
        <v/>
      </c>
      <c r="K15" s="189" t="s">
        <v>188</v>
      </c>
      <c r="L15" s="454"/>
      <c r="M15" s="189" t="s">
        <v>84</v>
      </c>
      <c r="N15" s="399"/>
      <c r="O15" s="454"/>
      <c r="P15" s="132" t="s">
        <v>84</v>
      </c>
    </row>
    <row r="16" spans="1:16" ht="26.1" customHeight="1">
      <c r="B16" s="866"/>
      <c r="C16" s="880"/>
      <c r="D16" s="332" t="s">
        <v>335</v>
      </c>
      <c r="E16" s="333"/>
      <c r="F16" s="887"/>
      <c r="G16" s="890"/>
      <c r="H16" s="456"/>
      <c r="I16" s="132" t="s">
        <v>84</v>
      </c>
      <c r="J16" s="434" t="str">
        <f>IF($F$14&gt;0,H16/$F$14*100,"")</f>
        <v/>
      </c>
      <c r="K16" s="132" t="s">
        <v>174</v>
      </c>
      <c r="L16" s="456"/>
      <c r="M16" s="132" t="s">
        <v>84</v>
      </c>
      <c r="N16" s="398"/>
      <c r="O16" s="456"/>
      <c r="P16" s="129" t="s">
        <v>84</v>
      </c>
    </row>
    <row r="17" spans="2:16" ht="26.1" customHeight="1">
      <c r="B17" s="867"/>
      <c r="C17" s="880"/>
      <c r="D17" s="130" t="s">
        <v>86</v>
      </c>
      <c r="E17" s="131"/>
      <c r="F17" s="887"/>
      <c r="G17" s="890"/>
      <c r="H17" s="456"/>
      <c r="I17" s="132" t="s">
        <v>84</v>
      </c>
      <c r="J17" s="434" t="str">
        <f t="shared" si="0"/>
        <v/>
      </c>
      <c r="K17" s="132" t="s">
        <v>188</v>
      </c>
      <c r="L17" s="456"/>
      <c r="M17" s="132" t="s">
        <v>84</v>
      </c>
      <c r="N17" s="398"/>
      <c r="O17" s="456"/>
      <c r="P17" s="132" t="s">
        <v>84</v>
      </c>
    </row>
    <row r="18" spans="2:16" ht="26.1" customHeight="1">
      <c r="B18" s="867"/>
      <c r="C18" s="880"/>
      <c r="D18" s="130" t="s">
        <v>87</v>
      </c>
      <c r="E18" s="131"/>
      <c r="F18" s="887"/>
      <c r="G18" s="890"/>
      <c r="H18" s="456"/>
      <c r="I18" s="132" t="s">
        <v>84</v>
      </c>
      <c r="J18" s="434" t="str">
        <f t="shared" si="0"/>
        <v/>
      </c>
      <c r="K18" s="132" t="s">
        <v>188</v>
      </c>
      <c r="L18" s="456"/>
      <c r="M18" s="132" t="s">
        <v>84</v>
      </c>
      <c r="N18" s="398"/>
      <c r="O18" s="456"/>
      <c r="P18" s="132" t="s">
        <v>84</v>
      </c>
    </row>
    <row r="19" spans="2:16" ht="26.1" customHeight="1">
      <c r="B19" s="867"/>
      <c r="C19" s="880"/>
      <c r="D19" s="876" t="s">
        <v>29</v>
      </c>
      <c r="E19" s="133" t="s">
        <v>171</v>
      </c>
      <c r="F19" s="887"/>
      <c r="G19" s="890"/>
      <c r="H19" s="456"/>
      <c r="I19" s="132" t="s">
        <v>84</v>
      </c>
      <c r="J19" s="434" t="str">
        <f t="shared" si="0"/>
        <v/>
      </c>
      <c r="K19" s="132" t="s">
        <v>188</v>
      </c>
      <c r="L19" s="456"/>
      <c r="M19" s="132" t="s">
        <v>84</v>
      </c>
      <c r="N19" s="398"/>
      <c r="O19" s="456"/>
      <c r="P19" s="132" t="s">
        <v>84</v>
      </c>
    </row>
    <row r="20" spans="2:16" ht="26.1" customHeight="1">
      <c r="B20" s="867"/>
      <c r="C20" s="881"/>
      <c r="D20" s="877"/>
      <c r="E20" s="128" t="s">
        <v>170</v>
      </c>
      <c r="F20" s="887"/>
      <c r="G20" s="890"/>
      <c r="H20" s="456"/>
      <c r="I20" s="132" t="s">
        <v>84</v>
      </c>
      <c r="J20" s="434" t="str">
        <f t="shared" si="0"/>
        <v/>
      </c>
      <c r="K20" s="132" t="s">
        <v>188</v>
      </c>
      <c r="L20" s="456"/>
      <c r="M20" s="132" t="s">
        <v>84</v>
      </c>
      <c r="N20" s="398"/>
      <c r="O20" s="456"/>
      <c r="P20" s="132" t="s">
        <v>84</v>
      </c>
    </row>
    <row r="21" spans="2:16" ht="26.1" customHeight="1">
      <c r="B21" s="867"/>
      <c r="C21" s="901" t="s">
        <v>30</v>
      </c>
      <c r="D21" s="902"/>
      <c r="E21" s="133" t="s">
        <v>171</v>
      </c>
      <c r="F21" s="887"/>
      <c r="G21" s="890"/>
      <c r="H21" s="456"/>
      <c r="I21" s="132" t="s">
        <v>84</v>
      </c>
      <c r="J21" s="434" t="str">
        <f t="shared" si="0"/>
        <v/>
      </c>
      <c r="K21" s="132" t="s">
        <v>188</v>
      </c>
      <c r="L21" s="456"/>
      <c r="M21" s="132" t="s">
        <v>84</v>
      </c>
      <c r="N21" s="398"/>
      <c r="O21" s="456"/>
      <c r="P21" s="132" t="s">
        <v>84</v>
      </c>
    </row>
    <row r="22" spans="2:16" ht="26.1" customHeight="1">
      <c r="B22" s="867"/>
      <c r="C22" s="903"/>
      <c r="D22" s="904"/>
      <c r="E22" s="128" t="s">
        <v>170</v>
      </c>
      <c r="F22" s="887"/>
      <c r="G22" s="890"/>
      <c r="H22" s="456"/>
      <c r="I22" s="132" t="s">
        <v>84</v>
      </c>
      <c r="J22" s="434" t="str">
        <f t="shared" si="0"/>
        <v/>
      </c>
      <c r="K22" s="132" t="s">
        <v>188</v>
      </c>
      <c r="L22" s="456"/>
      <c r="M22" s="132" t="s">
        <v>84</v>
      </c>
      <c r="N22" s="398"/>
      <c r="O22" s="456"/>
      <c r="P22" s="132" t="s">
        <v>84</v>
      </c>
    </row>
    <row r="23" spans="2:16" ht="26.1" customHeight="1">
      <c r="B23" s="867"/>
      <c r="C23" s="134" t="s">
        <v>172</v>
      </c>
      <c r="D23" s="131"/>
      <c r="E23" s="135"/>
      <c r="F23" s="887"/>
      <c r="G23" s="890"/>
      <c r="H23" s="456"/>
      <c r="I23" s="132" t="s">
        <v>84</v>
      </c>
      <c r="J23" s="434" t="str">
        <f t="shared" si="0"/>
        <v/>
      </c>
      <c r="K23" s="132" t="s">
        <v>188</v>
      </c>
      <c r="L23" s="456"/>
      <c r="M23" s="132" t="s">
        <v>84</v>
      </c>
      <c r="N23" s="398"/>
      <c r="O23" s="456"/>
      <c r="P23" s="132" t="s">
        <v>84</v>
      </c>
    </row>
    <row r="24" spans="2:16" ht="26.1" customHeight="1">
      <c r="B24" s="867"/>
      <c r="C24" s="136" t="s">
        <v>173</v>
      </c>
      <c r="D24" s="137"/>
      <c r="E24" s="138"/>
      <c r="F24" s="887"/>
      <c r="G24" s="890"/>
      <c r="H24" s="464"/>
      <c r="I24" s="132" t="s">
        <v>84</v>
      </c>
      <c r="J24" s="435" t="str">
        <f t="shared" si="0"/>
        <v/>
      </c>
      <c r="K24" s="132" t="s">
        <v>188</v>
      </c>
      <c r="L24" s="464"/>
      <c r="M24" s="132" t="s">
        <v>84</v>
      </c>
      <c r="N24" s="400"/>
      <c r="O24" s="464"/>
      <c r="P24" s="139" t="s">
        <v>84</v>
      </c>
    </row>
    <row r="25" spans="2:16" ht="26.1" customHeight="1" thickBot="1">
      <c r="B25" s="873"/>
      <c r="C25" s="913" t="s">
        <v>25</v>
      </c>
      <c r="D25" s="914"/>
      <c r="E25" s="915"/>
      <c r="F25" s="888"/>
      <c r="G25" s="891"/>
      <c r="H25" s="462">
        <f>SUM(H14:H24)</f>
        <v>0</v>
      </c>
      <c r="I25" s="140" t="s">
        <v>84</v>
      </c>
      <c r="J25" s="431" t="str">
        <f t="shared" si="0"/>
        <v/>
      </c>
      <c r="K25" s="140" t="s">
        <v>188</v>
      </c>
      <c r="L25" s="462">
        <f>SUM(L14:L24)</f>
        <v>0</v>
      </c>
      <c r="M25" s="140" t="s">
        <v>84</v>
      </c>
      <c r="N25" s="403" t="s">
        <v>6</v>
      </c>
      <c r="O25" s="462">
        <f>SUM(O13:O24)</f>
        <v>0</v>
      </c>
      <c r="P25" s="140" t="s">
        <v>84</v>
      </c>
    </row>
    <row r="26" spans="2:16" ht="26.1" customHeight="1" thickTop="1">
      <c r="B26" s="865" t="s">
        <v>120</v>
      </c>
      <c r="C26" s="869" t="s">
        <v>28</v>
      </c>
      <c r="D26" s="141" t="s">
        <v>107</v>
      </c>
      <c r="E26" s="142"/>
      <c r="F26" s="906"/>
      <c r="G26" s="882" t="s">
        <v>84</v>
      </c>
      <c r="H26" s="455"/>
      <c r="I26" s="127" t="s">
        <v>84</v>
      </c>
      <c r="J26" s="432" t="str">
        <f t="shared" ref="J26:J32" si="1">IF($F$26&gt;0,H26/$F$26*100,"")</f>
        <v/>
      </c>
      <c r="K26" s="127" t="s">
        <v>188</v>
      </c>
      <c r="L26" s="465"/>
      <c r="M26" s="127" t="s">
        <v>84</v>
      </c>
      <c r="N26" s="397"/>
      <c r="O26" s="455"/>
      <c r="P26" s="127" t="s">
        <v>84</v>
      </c>
    </row>
    <row r="27" spans="2:16" ht="26.1" customHeight="1">
      <c r="B27" s="866"/>
      <c r="C27" s="870"/>
      <c r="D27" s="131" t="s">
        <v>335</v>
      </c>
      <c r="E27" s="135"/>
      <c r="F27" s="907"/>
      <c r="G27" s="883"/>
      <c r="H27" s="456"/>
      <c r="I27" s="132" t="s">
        <v>84</v>
      </c>
      <c r="J27" s="434" t="str">
        <f>IF($F$26&gt;0,H27/$F$26*100,"")</f>
        <v/>
      </c>
      <c r="K27" s="132" t="s">
        <v>174</v>
      </c>
      <c r="L27" s="466"/>
      <c r="M27" s="132" t="s">
        <v>84</v>
      </c>
      <c r="N27" s="398"/>
      <c r="O27" s="456"/>
      <c r="P27" s="132" t="s">
        <v>84</v>
      </c>
    </row>
    <row r="28" spans="2:16" ht="26.1" customHeight="1">
      <c r="B28" s="867"/>
      <c r="C28" s="871"/>
      <c r="D28" s="131" t="s">
        <v>86</v>
      </c>
      <c r="E28" s="135"/>
      <c r="F28" s="908"/>
      <c r="G28" s="884"/>
      <c r="H28" s="456"/>
      <c r="I28" s="132" t="s">
        <v>84</v>
      </c>
      <c r="J28" s="434" t="str">
        <f t="shared" si="1"/>
        <v/>
      </c>
      <c r="K28" s="132" t="s">
        <v>188</v>
      </c>
      <c r="L28" s="466"/>
      <c r="M28" s="132" t="s">
        <v>84</v>
      </c>
      <c r="N28" s="398"/>
      <c r="O28" s="456"/>
      <c r="P28" s="132" t="s">
        <v>84</v>
      </c>
    </row>
    <row r="29" spans="2:16" ht="26.1" customHeight="1">
      <c r="B29" s="867"/>
      <c r="C29" s="871"/>
      <c r="D29" s="131" t="s">
        <v>87</v>
      </c>
      <c r="E29" s="135"/>
      <c r="F29" s="908"/>
      <c r="G29" s="884"/>
      <c r="H29" s="456"/>
      <c r="I29" s="132" t="s">
        <v>84</v>
      </c>
      <c r="J29" s="434" t="str">
        <f t="shared" si="1"/>
        <v/>
      </c>
      <c r="K29" s="132" t="s">
        <v>188</v>
      </c>
      <c r="L29" s="466"/>
      <c r="M29" s="132" t="s">
        <v>84</v>
      </c>
      <c r="N29" s="398"/>
      <c r="O29" s="456"/>
      <c r="P29" s="132" t="s">
        <v>84</v>
      </c>
    </row>
    <row r="30" spans="2:16" ht="26.1" customHeight="1">
      <c r="B30" s="867"/>
      <c r="C30" s="872"/>
      <c r="D30" s="131" t="s">
        <v>29</v>
      </c>
      <c r="E30" s="135"/>
      <c r="F30" s="908"/>
      <c r="G30" s="884"/>
      <c r="H30" s="456"/>
      <c r="I30" s="132" t="s">
        <v>84</v>
      </c>
      <c r="J30" s="434" t="str">
        <f t="shared" si="1"/>
        <v/>
      </c>
      <c r="K30" s="132" t="s">
        <v>188</v>
      </c>
      <c r="L30" s="466"/>
      <c r="M30" s="132" t="s">
        <v>84</v>
      </c>
      <c r="N30" s="398"/>
      <c r="O30" s="456"/>
      <c r="P30" s="132" t="s">
        <v>84</v>
      </c>
    </row>
    <row r="31" spans="2:16" ht="26.1" customHeight="1">
      <c r="B31" s="867"/>
      <c r="C31" s="898" t="s">
        <v>30</v>
      </c>
      <c r="D31" s="899"/>
      <c r="E31" s="143"/>
      <c r="F31" s="908"/>
      <c r="G31" s="884"/>
      <c r="H31" s="456"/>
      <c r="I31" s="132" t="s">
        <v>84</v>
      </c>
      <c r="J31" s="435" t="str">
        <f t="shared" si="1"/>
        <v/>
      </c>
      <c r="K31" s="132" t="s">
        <v>188</v>
      </c>
      <c r="L31" s="456"/>
      <c r="M31" s="132" t="s">
        <v>84</v>
      </c>
      <c r="N31" s="398"/>
      <c r="O31" s="456"/>
      <c r="P31" s="132" t="s">
        <v>84</v>
      </c>
    </row>
    <row r="32" spans="2:16" ht="26.1" customHeight="1">
      <c r="B32" s="868"/>
      <c r="C32" s="910" t="s">
        <v>25</v>
      </c>
      <c r="D32" s="911"/>
      <c r="E32" s="912"/>
      <c r="F32" s="909"/>
      <c r="G32" s="885"/>
      <c r="H32" s="463">
        <f>SUM(H26:H31)</f>
        <v>0</v>
      </c>
      <c r="I32" s="144" t="s">
        <v>84</v>
      </c>
      <c r="J32" s="436" t="str">
        <f t="shared" si="1"/>
        <v/>
      </c>
      <c r="K32" s="144" t="s">
        <v>188</v>
      </c>
      <c r="L32" s="463">
        <f>SUM(L26:L31)</f>
        <v>0</v>
      </c>
      <c r="M32" s="144" t="s">
        <v>84</v>
      </c>
      <c r="N32" s="402" t="s">
        <v>6</v>
      </c>
      <c r="O32" s="463">
        <f>SUM(O26:O31)</f>
        <v>0</v>
      </c>
      <c r="P32" s="144" t="s">
        <v>84</v>
      </c>
    </row>
    <row r="33" spans="2:3" ht="9" customHeight="1"/>
    <row r="34" spans="2:3">
      <c r="B34" s="145" t="s">
        <v>458</v>
      </c>
      <c r="C34" s="146" t="s">
        <v>474</v>
      </c>
    </row>
    <row r="35" spans="2:3">
      <c r="B35" s="145"/>
      <c r="C35" s="145" t="s">
        <v>475</v>
      </c>
    </row>
    <row r="36" spans="2:3">
      <c r="B36" s="145" t="s">
        <v>462</v>
      </c>
      <c r="C36" s="146" t="s">
        <v>478</v>
      </c>
    </row>
    <row r="37" spans="2:3">
      <c r="B37" s="145" t="s">
        <v>465</v>
      </c>
      <c r="C37" s="146" t="s">
        <v>479</v>
      </c>
    </row>
    <row r="38" spans="2:3">
      <c r="B38" s="145"/>
      <c r="C38" s="146" t="s">
        <v>481</v>
      </c>
    </row>
    <row r="39" spans="2:3">
      <c r="B39" s="145"/>
      <c r="C39" s="146" t="s">
        <v>480</v>
      </c>
    </row>
  </sheetData>
  <protectedRanges>
    <protectedRange sqref="F14:F32" name="範囲1_1"/>
    <protectedRange sqref="O14:O24" name="範囲5"/>
    <protectedRange sqref="N14:N24" name="範囲4"/>
    <protectedRange sqref="L14:L24" name="範囲3"/>
    <protectedRange sqref="H14:H24" name="範囲2"/>
    <protectedRange sqref="O25" name="範囲5_2"/>
    <protectedRange sqref="N25" name="範囲4_2"/>
    <protectedRange sqref="L25" name="範囲3_2"/>
    <protectedRange sqref="H25" name="範囲2_2"/>
    <protectedRange sqref="O26:O31" name="範囲5_4"/>
    <protectedRange sqref="N26:N31" name="範囲4_4"/>
    <protectedRange sqref="L26:L31" name="範囲3_4"/>
    <protectedRange sqref="H26:H31" name="範囲2_4"/>
    <protectedRange sqref="O32" name="範囲5_3"/>
    <protectedRange sqref="N32" name="範囲4_3"/>
    <protectedRange sqref="L32" name="範囲3_3"/>
    <protectedRange sqref="H32" name="範囲2_3"/>
  </protectedRanges>
  <mergeCells count="28">
    <mergeCell ref="N2:P3"/>
    <mergeCell ref="C31:D31"/>
    <mergeCell ref="O13:P13"/>
    <mergeCell ref="C21:D22"/>
    <mergeCell ref="H13:I13"/>
    <mergeCell ref="J13:K13"/>
    <mergeCell ref="L13:M13"/>
    <mergeCell ref="F26:F32"/>
    <mergeCell ref="F13:G13"/>
    <mergeCell ref="C32:E32"/>
    <mergeCell ref="C25:E25"/>
    <mergeCell ref="L11:P11"/>
    <mergeCell ref="F12:G12"/>
    <mergeCell ref="L12:M12"/>
    <mergeCell ref="O12:P12"/>
    <mergeCell ref="H12:I12"/>
    <mergeCell ref="F11:K11"/>
    <mergeCell ref="B11:E13"/>
    <mergeCell ref="B26:B32"/>
    <mergeCell ref="C26:C30"/>
    <mergeCell ref="B14:B25"/>
    <mergeCell ref="D14:D15"/>
    <mergeCell ref="D19:D20"/>
    <mergeCell ref="J12:K12"/>
    <mergeCell ref="C14:C20"/>
    <mergeCell ref="G26:G32"/>
    <mergeCell ref="F14:F25"/>
    <mergeCell ref="G14:G25"/>
  </mergeCells>
  <phoneticPr fontId="2"/>
  <pageMargins left="0.6692913385826772" right="0.19685039370078741" top="0.59055118110236227" bottom="0.51181102362204722" header="0.31496062992125984" footer="0.27559055118110237"/>
  <pageSetup paperSize="9" scale="95" orientation="portrait" r:id="rId1"/>
  <headerFooter scaleWithDoc="0" alignWithMargins="0">
    <oddFooter>&amp;L&amp;9 2026.03.31更B&amp;C-8-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表10</vt:lpstr>
      <vt:lpstr>環境目標</vt:lpstr>
      <vt:lpstr>ﾁｪｯｸﾘｽﾄ記入表1!Print_Area</vt:lpstr>
      <vt:lpstr>ﾁｪｯｸﾘｽﾄ記入表2!Print_Area</vt:lpstr>
      <vt:lpstr>ﾁｪｯｸﾘｽﾄ記入表3!Print_Area</vt:lpstr>
      <vt:lpstr>環境目標!Print_Area</vt:lpstr>
      <vt:lpstr>表5!Print_Area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2026-03-11T00:34:26Z</cp:lastPrinted>
  <dcterms:created xsi:type="dcterms:W3CDTF">2002-05-31T05:07:33Z</dcterms:created>
  <dcterms:modified xsi:type="dcterms:W3CDTF">2026-04-06T04:29:33Z</dcterms:modified>
</cp:coreProperties>
</file>