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19230" windowHeight="6045" tabRatio="890" activeTab="0"/>
  </bookViews>
  <sheets>
    <sheet name="チェック表表紙" sheetId="1" r:id="rId1"/>
    <sheet name="チェック表（1）" sheetId="2" r:id="rId2"/>
    <sheet name="チェック表 (2)" sheetId="3" r:id="rId3"/>
    <sheet name="チェック表（3）" sheetId="4" r:id="rId4"/>
    <sheet name="表１-①" sheetId="5" r:id="rId5"/>
    <sheet name="表1-②" sheetId="6" r:id="rId6"/>
    <sheet name="表２" sheetId="7" r:id="rId7"/>
    <sheet name="表３" sheetId="8" r:id="rId8"/>
    <sheet name="表４" sheetId="9" r:id="rId9"/>
    <sheet name="表５" sheetId="10" r:id="rId10"/>
    <sheet name="表６" sheetId="11" r:id="rId11"/>
    <sheet name="表７" sheetId="12" r:id="rId12"/>
    <sheet name="表８" sheetId="13" r:id="rId13"/>
    <sheet name="表９" sheetId="14" r:id="rId14"/>
    <sheet name="表１０" sheetId="15" r:id="rId15"/>
    <sheet name="表１１" sheetId="16" r:id="rId16"/>
    <sheet name="表１２" sheetId="17" r:id="rId17"/>
    <sheet name="表１３" sheetId="18" r:id="rId18"/>
    <sheet name="グリーン経営レポート（作成は任意・提出も不要）" sheetId="19" r:id="rId19"/>
  </sheets>
  <definedNames>
    <definedName name="_xlnm.Print_Area" localSheetId="18">'グリーン経営レポート（作成は任意・提出も不要）'!$A$1:$BD$444</definedName>
    <definedName name="_xlnm.Print_Area" localSheetId="1">'チェック表（1）'!$A$1:$D$38</definedName>
    <definedName name="_xlnm.Print_Area" localSheetId="0">'チェック表表紙'!$A$1:$I$53</definedName>
    <definedName name="_xlnm.Print_Area" localSheetId="14">'表１０'!$A$1:$S$27</definedName>
    <definedName name="_xlnm.Print_Area" localSheetId="15">'表１１'!$A$1:$Y$30</definedName>
    <definedName name="_xlnm.Print_Area" localSheetId="4">'表１-①'!$A$1:$AF$42</definedName>
    <definedName name="_xlnm.Print_Area" localSheetId="16">'表１２'!$A$1:$S$31</definedName>
    <definedName name="_xlnm.Print_Area" localSheetId="17">'表１３'!$A$1:$S$31</definedName>
    <definedName name="_xlnm.Print_Area" localSheetId="6">'表２'!$A$1:$AC$35</definedName>
    <definedName name="_xlnm.Print_Area" localSheetId="7">'表３'!$A$1:$G$20</definedName>
    <definedName name="_xlnm.Print_Area" localSheetId="8">'表４'!$A$1:$O$20</definedName>
    <definedName name="_xlnm.Print_Area" localSheetId="9">'表５'!$A$1:$AF$28</definedName>
    <definedName name="_xlnm.Print_Area" localSheetId="10">'表６'!$A$1:$K$24</definedName>
    <definedName name="_xlnm.Print_Area" localSheetId="12">'表８'!$A$1:$K$35</definedName>
    <definedName name="_xlnm.Print_Area" localSheetId="13">'表９'!$A$1:$N$43</definedName>
  </definedNames>
  <calcPr fullCalcOnLoad="1"/>
</workbook>
</file>

<file path=xl/sharedStrings.xml><?xml version="1.0" encoding="utf-8"?>
<sst xmlns="http://schemas.openxmlformats.org/spreadsheetml/2006/main" count="2316" uniqueCount="1003">
  <si>
    <t>直近２回分の清掃日※</t>
  </si>
  <si>
    <t>※2　「エネルギーの使用の合理化に関する法律」に基づく燃費基準達成車および低排出ガス認定車</t>
  </si>
  <si>
    <t>平成</t>
  </si>
  <si>
    <t>月</t>
  </si>
  <si>
    <t>年</t>
  </si>
  <si>
    <t>月</t>
  </si>
  <si>
    <t>目標の基にした
燃費実績
（ 表１の燃費 ）</t>
  </si>
  <si>
    <t>□ 低公害車を導入している[レベル１]</t>
  </si>
  <si>
    <t>□ 低公害車の導入について計画を策定し、目標達成に向けて導入に取組んでいる［レベル２］</t>
  </si>
  <si>
    <t>4-3-4（排出ガス減少装置関連）</t>
  </si>
  <si>
    <t>4-3-5（その他）</t>
  </si>
  <si>
    <t>5-1【従業員に対する廃棄物に関する教育】</t>
  </si>
  <si>
    <t>5-2【廃車・廃棄物の適正な管理】</t>
  </si>
  <si>
    <t>5-3【廃梱包材の排出抑制】</t>
  </si>
  <si>
    <t>エコドライブ講習会や社内の実技講習会に、５割以上のドライバーが参加している[レベル２]</t>
  </si>
  <si>
    <t>ドライバー別に、燃費管理の結果をもとに、燃費が向上するよう指導を行っている[レベル３]</t>
  </si>
  <si>
    <t>アイドリングストップに関する具体的な実施項目を定めている[レベル２]</t>
  </si>
  <si>
    <t>３．低公害車の導入</t>
  </si>
  <si>
    <t>事業用</t>
  </si>
  <si>
    <t>自家用</t>
  </si>
  <si>
    <t>前年度分導入目標台数</t>
  </si>
  <si>
    <r>
      <t>現在保有しているディーゼル車が何年規制に適合しているかについて把握している[レベル１]</t>
    </r>
    <r>
      <rPr>
        <i/>
        <sz val="10"/>
        <rFont val="ＭＳ ゴシック"/>
        <family val="3"/>
      </rPr>
      <t>※表７</t>
    </r>
  </si>
  <si>
    <t>(</t>
  </si>
  <si>
    <t>■ 表１０</t>
  </si>
  <si>
    <t>■ 表１１</t>
  </si>
  <si>
    <t>■ 表１２</t>
  </si>
  <si>
    <t>■ 表１３</t>
  </si>
  <si>
    <t>異常があった場合の　　　　　　　　　　　　整備の実施日</t>
  </si>
  <si>
    <t>□　導入計画に基づいて、低公害車の導入目標を達成している[レベル３]</t>
  </si>
  <si>
    <r>
      <t>　③　下表Ｂ，Ｃ，Ｄ，Ｅ列の「</t>
    </r>
    <r>
      <rPr>
        <sz val="9"/>
        <rFont val="ＭＳ ゴシック"/>
        <family val="3"/>
      </rPr>
      <t>-------</t>
    </r>
    <r>
      <rPr>
        <sz val="9"/>
        <rFont val="ＭＳ Ｐ明朝"/>
        <family val="1"/>
      </rPr>
      <t>」は、規制適合車です。</t>
    </r>
  </si>
  <si>
    <t>　①　現在規制地域内を運行する車両[Ａ列]のうち、今年度末までに規制猶予期限が切れる車両台数[Ｂ，Ｃ，Ｄ，Ｅ列]を記入</t>
  </si>
  <si>
    <t>　　　 してください。適合車のみ運行の場合は、対象のＢ，Ｃ，Ｄ，Ｅ列の合計に0台と記入してください。</t>
  </si>
  <si>
    <t>　②　下表Ａ列には、Ｂ，Ｃ，Ｄ，Ｅ列の規制対象地域を運行する車両があれば、運行する車両の台数を記入してください。</t>
  </si>
  <si>
    <t>　　　 運行する車両が無ければ、記入は不要です。</t>
  </si>
  <si>
    <t>→　計画達成状況を下表に記入してください。</t>
  </si>
  <si>
    <t>小型・普通貨物自動車　※1</t>
  </si>
  <si>
    <t>※1　トラクターの場合は通常連結しているトレーラーの最大積載重量で分類のこと</t>
  </si>
  <si>
    <r>
      <t>低公害車</t>
    </r>
    <r>
      <rPr>
        <sz val="8"/>
        <rFont val="ＭＳ Ｐゴシック"/>
        <family val="3"/>
      </rPr>
      <t>※1</t>
    </r>
  </si>
  <si>
    <r>
      <t>低燃費かつ低排出ガス認定車</t>
    </r>
    <r>
      <rPr>
        <vertAlign val="superscript"/>
        <sz val="10"/>
        <rFont val="ＭＳ Ｐゴシック"/>
        <family val="3"/>
      </rPr>
      <t>※2</t>
    </r>
  </si>
  <si>
    <r>
      <t>低燃費かつ低排出ガス認定車</t>
    </r>
    <r>
      <rPr>
        <vertAlign val="superscript"/>
        <sz val="10"/>
        <rFont val="ＭＳ Ｐゴシック"/>
        <family val="3"/>
      </rPr>
      <t>※2</t>
    </r>
  </si>
  <si>
    <r>
      <t>低燃費かつ低排出ガス認定車</t>
    </r>
    <r>
      <rPr>
        <vertAlign val="superscript"/>
        <sz val="9"/>
        <rFont val="ＭＳ Ｐゴシック"/>
        <family val="3"/>
      </rPr>
      <t>※2</t>
    </r>
  </si>
  <si>
    <t>各条例で規制
している地域
を運行する
車両台数</t>
  </si>
  <si>
    <t>自動車登録番号
（事業所名）</t>
  </si>
  <si>
    <t>自動車
登録番号
（事業所名）</t>
  </si>
  <si>
    <r>
      <t>この間の　　　　　　走行距離</t>
    </r>
  </si>
  <si>
    <t>直近２回分の交換日</t>
  </si>
  <si>
    <t>km</t>
  </si>
  <si>
    <t>直近２回分の交換日</t>
  </si>
  <si>
    <t>この間の走行距離</t>
  </si>
  <si>
    <t>km</t>
  </si>
  <si>
    <t>■ 表３</t>
  </si>
  <si>
    <t>□　ドライバーに対して、エコドライブに関する基礎的な知識について、５項目以上の教育・指導を行っている</t>
  </si>
  <si>
    <t>取組</t>
  </si>
  <si>
    <t>記入欄</t>
  </si>
  <si>
    <t>荷物の積み降ろしの際には、アイドリングストップを心がける</t>
  </si>
  <si>
    <t>急発進、急加速、急ブレーキを控える</t>
  </si>
  <si>
    <t>不要なものは積まない</t>
  </si>
  <si>
    <t>シフトアップは早めに行う</t>
  </si>
  <si>
    <t>経済速度で走る</t>
  </si>
  <si>
    <t>無駄な走行はしない（例：走行ルートの事前確認など）</t>
  </si>
  <si>
    <t>タイヤの空気圧を適正にする</t>
  </si>
  <si>
    <t>空ぶかしをしない</t>
  </si>
  <si>
    <t>■ 表４</t>
  </si>
  <si>
    <t>装置</t>
  </si>
  <si>
    <t>今後の導入計画</t>
  </si>
  <si>
    <t>導入実績
台数</t>
  </si>
  <si>
    <t>導入率</t>
  </si>
  <si>
    <t>追加導入
計画台数</t>
  </si>
  <si>
    <t>時期
（いつまでに）</t>
  </si>
  <si>
    <t>　キー抜きロープ</t>
  </si>
  <si>
    <t>　蓄熱マット</t>
  </si>
  <si>
    <t>　蓄冷式クーラー</t>
  </si>
  <si>
    <t>　エアディフレクタ
　（導風板）</t>
  </si>
  <si>
    <t>　その他装置</t>
  </si>
  <si>
    <t>％</t>
  </si>
  <si>
    <t>)</t>
  </si>
  <si>
    <r>
      <t>導入計画に基づいて、低公害車の導入目標を達成している[レベル３]</t>
    </r>
    <r>
      <rPr>
        <i/>
        <sz val="10"/>
        <rFont val="ＭＳ ゴシック"/>
        <family val="3"/>
      </rPr>
      <t>※表６</t>
    </r>
  </si>
  <si>
    <r>
      <t>(東京都、埼玉県、千葉県、神奈川県、兵庫県､および大阪府ディーゼル車等の運行規制に関する条例の定める地域を運行する車両がある場合のみ）　</t>
    </r>
    <r>
      <rPr>
        <sz val="10"/>
        <rFont val="ＭＳ 明朝"/>
        <family val="1"/>
      </rPr>
      <t>今年度、条例に定める運行規制の対象となる車両の台数を把握している［レベル２]</t>
    </r>
    <r>
      <rPr>
        <i/>
        <sz val="10"/>
        <rFont val="ＭＳ ゴシック"/>
        <family val="3"/>
      </rPr>
      <t>※表９</t>
    </r>
  </si>
  <si>
    <r>
      <t>走行距離および燃料の使用状況について、会社として把握している[レベル１]</t>
    </r>
    <r>
      <rPr>
        <i/>
        <sz val="10"/>
        <rFont val="ＭＳ ゴシック"/>
        <family val="3"/>
      </rPr>
      <t>※表１</t>
    </r>
  </si>
  <si>
    <r>
      <t>エコドライブについて、会社として燃費に関して定量的な目標を設定している[レベル２]</t>
    </r>
    <r>
      <rPr>
        <i/>
        <sz val="10"/>
        <rFont val="ＭＳ ゴシック"/>
        <family val="3"/>
      </rPr>
      <t>※表２</t>
    </r>
  </si>
  <si>
    <r>
      <t>ドライバーに対して、エコドライブに関する基礎的な知識について、５項目以上の教育・指導を行っている[レベル１]</t>
    </r>
    <r>
      <rPr>
        <i/>
        <sz val="10"/>
        <rFont val="ＭＳ ゴシック"/>
        <family val="3"/>
      </rPr>
      <t>※表３</t>
    </r>
  </si>
  <si>
    <t>□　走行距離及び燃料の使用状況について、会社として把握している[レベル１]＜認証項目＞</t>
  </si>
  <si>
    <t>総走行距離</t>
  </si>
  <si>
    <t>総燃料使用量</t>
  </si>
  <si>
    <r>
      <t>二酸化炭素
排出量</t>
    </r>
    <r>
      <rPr>
        <sz val="8"/>
        <rFont val="ＭＳ Ｐゴシック"/>
        <family val="3"/>
      </rPr>
      <t>※3</t>
    </r>
  </si>
  <si>
    <r>
      <t>小型・普通貨物自動車　</t>
    </r>
    <r>
      <rPr>
        <sz val="8"/>
        <rFont val="ＭＳ Ｐゴシック"/>
        <family val="3"/>
      </rPr>
      <t>※1</t>
    </r>
  </si>
  <si>
    <t>現在の燃費目標</t>
  </si>
  <si>
    <t>％ 改善</t>
  </si>
  <si>
    <t>■ 表１－②</t>
  </si>
  <si>
    <t>■ 表５</t>
  </si>
  <si>
    <t>現在の
導入実績
比率</t>
  </si>
  <si>
    <t>※1　経済産業省、国土交通省、環境省が平成13年に策定した「低公害車開発普及アクションプラン」で定めたもの。</t>
  </si>
  <si>
    <t>■ 表６</t>
  </si>
  <si>
    <t>■ 表７</t>
  </si>
  <si>
    <t>現在のディーゼル車
保有台数</t>
  </si>
  <si>
    <t>平成9年規制適合車(KE,KF,KG )</t>
  </si>
  <si>
    <t>■ 表８</t>
  </si>
  <si>
    <t>■ 表９</t>
  </si>
  <si>
    <t>　　　今年度、条例に定める運行規制の対象となる車両の台数を把握している[レベル２]＜認証項目＞</t>
  </si>
  <si>
    <t>ポスト
新長期
規制</t>
  </si>
  <si>
    <t xml:space="preserve">※1　ディーゼルハイブリッド車は除いています。 </t>
  </si>
  <si>
    <r>
      <t xml:space="preserve">保有台数
</t>
    </r>
    <r>
      <rPr>
        <sz val="7"/>
        <rFont val="ＭＳ Ｐゴシック"/>
        <family val="3"/>
      </rPr>
      <t>（低公害車等
以外の車両も
含めた車両
保有台数）</t>
    </r>
  </si>
  <si>
    <r>
      <t xml:space="preserve">時期
</t>
    </r>
    <r>
      <rPr>
        <sz val="8"/>
        <rFont val="ＭＳ Ｐゴシック"/>
        <family val="3"/>
      </rPr>
      <t>（いつまでに）</t>
    </r>
  </si>
  <si>
    <r>
      <t>平成15年規制適合車
（KQ,車両総重量3.5ｔ以下のKR）</t>
    </r>
    <r>
      <rPr>
        <sz val="10"/>
        <rFont val="ＭＳ Ｐゴシック"/>
        <family val="3"/>
      </rPr>
      <t xml:space="preserve"> </t>
    </r>
  </si>
  <si>
    <r>
      <t>□</t>
    </r>
    <r>
      <rPr>
        <i/>
        <sz val="11"/>
        <rFont val="ＭＳ Ｐゴシック"/>
        <family val="3"/>
      </rPr>
      <t>　＜東京都、埼玉県、千葉県、神奈川県、兵庫県､および大阪府ディーゼル車等の</t>
    </r>
  </si>
  <si>
    <t>※1　トラクターの場合は通常連結しているトレーラーの最大積載重量で分類する。</t>
  </si>
  <si>
    <t>※2　「地球温暖化対策の推進に関する法律」に基づく「特定排出者の事業活動に伴う温室効果ガスの排出量の算定に関する省令」（算定省令）</t>
  </si>
  <si>
    <t>※3　計算式：　二酸化炭素排出量 ＝ 期間燃料使用量 × 二酸化炭素排出係数</t>
  </si>
  <si>
    <t>新長期
規制</t>
  </si>
  <si>
    <t>新短期
規制</t>
  </si>
  <si>
    <t>平成16年規制適合車 (超低PM排出車)
(PJ,PK,PL,PM,PN,PP,PQ,PR)</t>
  </si>
  <si>
    <t>平成16年規制適合車(KS)</t>
  </si>
  <si>
    <t xml:space="preserve"> 　　　「温室効果ガス排出量算定・報告マニュアル」（環境省、経産省）</t>
  </si>
  <si>
    <t>平成15年規制適合車 (超低PM排出車)
（PA,PB,PC,PD,PE,PF,PG,PH)</t>
  </si>
  <si>
    <t>長期規制</t>
  </si>
  <si>
    <t>短期規制以前</t>
  </si>
  <si>
    <t>平成6年規制適合以前
(KC,KD,KA,KB,Y,W,X,U,S)</t>
  </si>
  <si>
    <t>型式不明</t>
  </si>
  <si>
    <t>前年度分
代替え目標台数</t>
  </si>
  <si>
    <t>）</t>
  </si>
  <si>
    <t>ℓ</t>
  </si>
  <si>
    <t>km/ℓ</t>
  </si>
  <si>
    <t>４．自動車の点検・整備</t>
  </si>
  <si>
    <t>点検・整備について、ドライバーを対象に教育を行い、情報の提供を行っている[レベル２]</t>
  </si>
  <si>
    <t>点検・整備を整備事業者に依頼する時は、車両の状態を日常から把握し、環境に対して影響のある現象について伝えている[レベル１]</t>
  </si>
  <si>
    <t>燃料噴射系のオーバーホールや交換にあたっては、走行距離、または使用期間について独自の基準を設定し、実施している[レベル２]</t>
  </si>
  <si>
    <t>種別</t>
  </si>
  <si>
    <t>改善率</t>
  </si>
  <si>
    <t>使用期間</t>
  </si>
  <si>
    <t>走行距離</t>
  </si>
  <si>
    <t>基準</t>
  </si>
  <si>
    <t>年</t>
  </si>
  <si>
    <t>月</t>
  </si>
  <si>
    <t>日</t>
  </si>
  <si>
    <t>保有
台数</t>
  </si>
  <si>
    <t>ディーゼル自動車</t>
  </si>
  <si>
    <t>　　小　　計  (A)</t>
  </si>
  <si>
    <t>最大積載量１ｔ未満</t>
  </si>
  <si>
    <t>最大積載量１ｔ以上２t未満</t>
  </si>
  <si>
    <t>最大積載量２t以上４ｔ未満</t>
  </si>
  <si>
    <t>最大積載量４ｔ以上６ｔ未満</t>
  </si>
  <si>
    <t>最大積載量６ｔ以上８ｔ未満</t>
  </si>
  <si>
    <t>最大積載量８ｔ以上１０ｔ未満</t>
  </si>
  <si>
    <t>最大積載量１０ｔ以上１２ｔ未満</t>
  </si>
  <si>
    <t>最大積載量１２ｔ以上１７ｔ未満</t>
  </si>
  <si>
    <t>最大積載量１７ｔ以上</t>
  </si>
  <si>
    <t>　電気自動車</t>
  </si>
  <si>
    <t>　ガソリン自動車</t>
  </si>
  <si>
    <t>　ＬＰＧ自動車</t>
  </si>
  <si>
    <t xml:space="preserve"> ディーゼル以外の自動車計　(B)</t>
  </si>
  <si>
    <t>事業用自動車計　（C=A+B)</t>
  </si>
  <si>
    <t>　ディーゼル自動車</t>
  </si>
  <si>
    <t>自家用自動車計 (D)</t>
  </si>
  <si>
    <t>総合計  (E＝C+D)</t>
  </si>
  <si>
    <r>
      <t>特種用途自動車</t>
    </r>
    <r>
      <rPr>
        <sz val="7"/>
        <rFont val="ＭＳ Ｐゴシック"/>
        <family val="3"/>
      </rPr>
      <t>（ﾛｰﾘｰ、冷凍車など）</t>
    </r>
  </si>
  <si>
    <t>燃料使用量</t>
  </si>
  <si>
    <t>km</t>
  </si>
  <si>
    <t>ℓ</t>
  </si>
  <si>
    <r>
      <t xml:space="preserve">導入率
</t>
    </r>
    <r>
      <rPr>
        <sz val="8"/>
        <rFont val="ＭＳ Ｐゴシック"/>
        <family val="3"/>
      </rPr>
      <t>（全車両に対する低公害車導入目標比率）</t>
    </r>
  </si>
  <si>
    <t>　・コピー用紙等の紙使用量削減に努める</t>
  </si>
  <si>
    <t>今年度分
代替え目標台数</t>
  </si>
  <si>
    <t>平成15年規制適合車
（車両総重量3.5ｔ超のKR）</t>
  </si>
  <si>
    <t>　・トランスミッションオイルの漏れの点検は、独自の点検期間を設定し、実施している</t>
  </si>
  <si>
    <t>　・トランスミッションオイルの交換は、走行距離について独自の基準を設定し、実施している</t>
  </si>
  <si>
    <t>　・デファレンシャルオイルの漏れの点検は、独自の点検期間を設定し、実施している</t>
  </si>
  <si>
    <t>　・デファレンシャルオイルの交換は、走行距離について独自の基準を設定し、実施している</t>
  </si>
  <si>
    <t>　・廃車の処理に際して、適正処理やリサイクルを適切に実施している業者に委託している</t>
  </si>
  <si>
    <t>　・廃油の処理に際して、適正処理やリサイクルを適切に実施している業者に委託している</t>
  </si>
  <si>
    <t>　・廃タイヤの処理に際して、適正処理やリサイクルを適切に実施している業者に委託している</t>
  </si>
  <si>
    <t>　・廃バッテリーの処理に際して、適正処理やリサイクルを適切に実施している業者に委託している</t>
  </si>
  <si>
    <t>　・空調機器を適正温度に設定する</t>
  </si>
  <si>
    <t>　・分別回収ボックスを設置し、分別回収に努める</t>
  </si>
  <si>
    <t>　・使い捨て製品の購入を控える</t>
  </si>
  <si>
    <t>会社として、エコドライブの取組み状況や取組み結果（燃費）に基づいて、取組み状況が改善するよう、取組みの見直しを行う仕組みを設けている[レベル３]</t>
  </si>
  <si>
    <t>アイドリングストップに関する取組み結果のデータを整理し、取組み状況が改善するよう、取組みの見直しを行う仕組みを設けている[レベル３]</t>
  </si>
  <si>
    <t>エアコンの利き具合等により、エアコンガスが減っている（漏れている）と判断された時には、整備事業者に点検・整備を依頼している[レベル１]</t>
  </si>
  <si>
    <t>事務所内での環境保全の取組みについて、従業員に周知している [レベル１]</t>
  </si>
  <si>
    <r>
      <t>記入上の注意</t>
    </r>
    <r>
      <rPr>
        <sz val="11"/>
        <rFont val="ＭＳ Ｐ明朝"/>
        <family val="1"/>
      </rPr>
      <t>：</t>
    </r>
  </si>
  <si>
    <t>グリーン経営認証</t>
  </si>
  <si>
    <t>定期審査申請用</t>
  </si>
  <si>
    <t>（登録・更新１年後の審査）</t>
  </si>
  <si>
    <t>（トラック事業用）</t>
  </si>
  <si>
    <t>『トラック運送事業におけるグリーン経営推進マニュアル』にあるチェックリストに基づいて、</t>
  </si>
  <si>
    <t>Yes</t>
  </si>
  <si>
    <t>No</t>
  </si>
  <si>
    <t>レベル</t>
  </si>
  <si>
    <t>〔1〕</t>
  </si>
  <si>
    <t>〔2〕</t>
  </si>
  <si>
    <t>〔3〕</t>
  </si>
  <si>
    <t>1-2【環境行動計画の作成・見直し】</t>
  </si>
  <si>
    <t>4-3【法定点検に加えて、厳しい使われ方等も考慮した独自の基準による点検・整備の実施】</t>
  </si>
  <si>
    <t>廃棄物の発生抑制（発生量削減）、再使用（繰り返し利用）、リサイクル（再生利用＝再資源化）及び適正処理の推進について従業員に対して指導を行っている[レベル１]</t>
  </si>
  <si>
    <t>事務所内でのエネルギー使用量、廃棄物排出量の削減について、目標を設定している[レベル２]</t>
  </si>
  <si>
    <t>貴社（事業所）のグリーン経営に関する取組み内容をチェックしてください。</t>
  </si>
  <si>
    <r>
      <t>チェック項目のレベル数値欄が</t>
    </r>
    <r>
      <rPr>
        <b/>
        <u val="single"/>
        <sz val="12"/>
        <rFont val="HGP教科書体"/>
        <family val="1"/>
      </rPr>
      <t>網掛けの項目（認証基準）は、すべてＹｅｓになっている必要が</t>
    </r>
  </si>
  <si>
    <t>複数事業所を一括して申請する場合</t>
  </si>
  <si>
    <t>　　　　　　　　　（各項目共に、全事業所が取組んでいる場合のみ、Ｙｅｓ欄に✓を記入できます）</t>
  </si>
  <si>
    <t>　　＊　全事業所をとりまとめて1部作成</t>
  </si>
  <si>
    <t>　チェック項目の内容が取組にあてはまる場合はYes欄に✓を、あてはまらない場合はNo欄に✓を記入してください。</t>
  </si>
  <si>
    <t>　該当しない項目には□□に抹消線（＝）を記入してください。</t>
  </si>
  <si>
    <t>事務所内でのエネルギー使用量、廃棄物排出量の削減についての取組み状況を目標に照らして評価し、取組み状況が改善するよう、取組みの見直しを行う仕組みを設けている［レベル３］</t>
  </si>
  <si>
    <t>廃梱包材の排出抑制（例：再利用可能な梱包材の利用など）について、目標を設定している[レベル２]</t>
  </si>
  <si>
    <t>km/ℓ</t>
  </si>
  <si>
    <t>燃費</t>
  </si>
  <si>
    <t>電気自動車</t>
  </si>
  <si>
    <t>ガソリン自動車</t>
  </si>
  <si>
    <t>ＬＰＧ自動車</t>
  </si>
  <si>
    <t>事業用ディーゼル車</t>
  </si>
  <si>
    <t>合計</t>
  </si>
  <si>
    <t>現在の状況</t>
  </si>
  <si>
    <t>台</t>
  </si>
  <si>
    <t>台</t>
  </si>
  <si>
    <t>天然ガス自動車
（CNG自動車）</t>
  </si>
  <si>
    <t>導入実績台数</t>
  </si>
  <si>
    <t>導入目標</t>
  </si>
  <si>
    <t>今年度分
導入計画
台数</t>
  </si>
  <si>
    <t>目標達成率</t>
  </si>
  <si>
    <t>平成14年規制適合車（KP,KM,KN)</t>
  </si>
  <si>
    <t>平成10年規制適合車(KJ,KH)</t>
  </si>
  <si>
    <t>平成10年規制適合車(KK)</t>
  </si>
  <si>
    <t>平成11年規制適合車(KL)</t>
  </si>
  <si>
    <t>【トラック事業】チェックリスト記入表</t>
  </si>
  <si>
    <t>１．環境保全のための仕組み・体制の整備</t>
  </si>
  <si>
    <t>管理責任者や組織を従業員に周知し、役割、責任、権限を明確にしている[レベル２]</t>
  </si>
  <si>
    <t>2-1【燃費に関する定量的な目標の設定等】</t>
  </si>
  <si>
    <t>□　エコドライブについて、会社として燃費に関して定量的な目標を設定している［レベル２］＜認証項目＞</t>
  </si>
  <si>
    <t>　　運行規制に関する条例の定める地域を運行する車両がある場合のみ＞</t>
  </si>
  <si>
    <t>２．エコドライブの実施</t>
  </si>
  <si>
    <t>エコドライブを推進するための責任者を定めている[レベル１]</t>
  </si>
  <si>
    <t>1-1【環境方針】</t>
  </si>
  <si>
    <t>1-3【推進体制】</t>
  </si>
  <si>
    <t>1-4【従業員に対する環境教育】</t>
  </si>
  <si>
    <t>2-2【エコドライブのための実施体制】</t>
  </si>
  <si>
    <t>2-3【アイドリングストップの励行】</t>
  </si>
  <si>
    <t>2-4【推進手段等の整備】</t>
  </si>
  <si>
    <t>ｋｍ</t>
  </si>
  <si>
    <t>4-1【点検・整備のための実施体制】</t>
  </si>
  <si>
    <t>4-2【車両の状態に基づく適切な点検・整備】</t>
  </si>
  <si>
    <t>4-3-1（エアフィルタ関連）</t>
  </si>
  <si>
    <t>4-3-2（エンジンオイル関連）</t>
  </si>
  <si>
    <t>4-3-3（燃料噴射系関連）</t>
  </si>
  <si>
    <r>
      <t>目視により黒煙が増加してきたと判断された時には、点検・整備を実施している。[レベル１]</t>
    </r>
    <r>
      <rPr>
        <i/>
        <sz val="10"/>
        <rFont val="ＭＳ ゴシック"/>
        <family val="3"/>
      </rPr>
      <t>※表10</t>
    </r>
  </si>
  <si>
    <t>■ 表１－①</t>
  </si>
  <si>
    <r>
      <t>低公害車を導入している[レベル１]</t>
    </r>
    <r>
      <rPr>
        <i/>
        <sz val="10"/>
        <rFont val="ＭＳ 明朝"/>
        <family val="1"/>
      </rPr>
      <t>※</t>
    </r>
    <r>
      <rPr>
        <i/>
        <sz val="10"/>
        <rFont val="ＭＳ ゴシック"/>
        <family val="3"/>
      </rPr>
      <t>表５</t>
    </r>
  </si>
  <si>
    <t>　・タイヤの空気圧の点検・調整は、独自の点検期間を設定し、空気圧の測定をもとに実施している</t>
  </si>
  <si>
    <t>燃費実績把握期間（</t>
  </si>
  <si>
    <t>二酸化炭素
排出係数※2</t>
  </si>
  <si>
    <t>km</t>
  </si>
  <si>
    <t>ℓ</t>
  </si>
  <si>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</si>
  <si>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</si>
  <si>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</si>
  <si>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</si>
  <si>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kg-CO</t>
    </r>
    <r>
      <rPr>
        <vertAlign val="subscript"/>
        <sz val="7"/>
        <rFont val="ＭＳ Ｐゴシック"/>
        <family val="3"/>
      </rPr>
      <t>2</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</si>
  <si>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</si>
  <si>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</si>
  <si>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t>
  </si>
  <si>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</si>
  <si>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</si>
  <si>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表２</t>
  </si>
  <si>
    <t>事業用</t>
  </si>
  <si>
    <t>ディーゼル自動車</t>
  </si>
  <si>
    <t>km/ℓ</t>
  </si>
  <si>
    <r>
      <t>km
/Nm</t>
    </r>
    <r>
      <rPr>
        <vertAlign val="superscript"/>
        <sz val="8"/>
        <rFont val="ＭＳ Ｐゴシック"/>
        <family val="3"/>
      </rPr>
      <t>3</t>
    </r>
  </si>
  <si>
    <t xml:space="preserve"> </t>
  </si>
  <si>
    <r>
      <t>　　</t>
    </r>
    <r>
      <rPr>
        <sz val="11"/>
        <rFont val="ＭＳ Ｐゴシック"/>
        <family val="3"/>
      </rPr>
      <t>［レベル１］＜認証項目＞</t>
    </r>
  </si>
  <si>
    <t>その他</t>
  </si>
  <si>
    <t>(</t>
  </si>
  <si>
    <t>）</t>
  </si>
  <si>
    <r>
      <t>□　エコドライブを推進するための装置を導入するための計画を作り、計画に沿って実施している</t>
    </r>
    <r>
      <rPr>
        <sz val="11"/>
        <rFont val="ＭＳ Ｐゴシック"/>
        <family val="3"/>
      </rPr>
      <t>［レベル２］</t>
    </r>
  </si>
  <si>
    <t>Ａ</t>
  </si>
  <si>
    <t>B</t>
  </si>
  <si>
    <t>D</t>
  </si>
  <si>
    <t>F</t>
  </si>
  <si>
    <t>　デジタルタコグラフ</t>
  </si>
  <si>
    <t>％</t>
  </si>
  <si>
    <t>％</t>
  </si>
  <si>
    <t>　アイドリングストップシステム</t>
  </si>
  <si>
    <t>　エアヒーター</t>
  </si>
  <si>
    <t>（</t>
  </si>
  <si>
    <t>）</t>
  </si>
  <si>
    <t>Ａ</t>
  </si>
  <si>
    <t>Ｂ</t>
  </si>
  <si>
    <t>D</t>
  </si>
  <si>
    <t>F</t>
  </si>
  <si>
    <t>G</t>
  </si>
  <si>
    <t>Yes</t>
  </si>
  <si>
    <t>会社、事業所等の環境保全への取組みを示す環境方針を策定しており、環境方針には法規制の遵守など基本的な取組みが示されている[レベル１]</t>
  </si>
  <si>
    <t>〔2〕</t>
  </si>
  <si>
    <t>環境方針には法規制遵守に加えて自主的・積極的な取組みを定めている[レベル２]</t>
  </si>
  <si>
    <t>環境方針は、環境保全への取組み状況をもとに、定期的な見直し、改善を行なっている[レベル３]</t>
  </si>
  <si>
    <t>No</t>
  </si>
  <si>
    <t>〔1〕</t>
  </si>
  <si>
    <t>〔2〕</t>
  </si>
  <si>
    <t>取組みの結果を見ながら、組織や役割、責任、権限の見直しを行っている[レベル３]</t>
  </si>
  <si>
    <t>No</t>
  </si>
  <si>
    <t>環境にかかわる法規制や行政指導の内容等を従業員に伝達している[レベル１]</t>
  </si>
  <si>
    <t>レベル</t>
  </si>
  <si>
    <t>燃費に関する定量的な目標を達成するため、エコドライブを効果的に進めるための計画を策定している[レベル２]</t>
  </si>
  <si>
    <t>〔3〕</t>
  </si>
  <si>
    <t>〔3〕</t>
  </si>
  <si>
    <t>No</t>
  </si>
  <si>
    <t>アイドリングストップの励行を重点的に取組むよう周知している[レベル１]</t>
  </si>
  <si>
    <t>〔2〕</t>
  </si>
  <si>
    <t>Yes</t>
  </si>
  <si>
    <t>５． 廃車・廃棄物の排出抑制、適正処理及びリサイクルの推進</t>
  </si>
  <si>
    <t>〔2〕</t>
  </si>
  <si>
    <t>廃梱包材の排出抑制についての取組状況を目標に照らして評価し、取組み状況が改善するよう、取組みの見直しを行う仕組みを整備している[レベル３]</t>
  </si>
  <si>
    <t>６． 管理部門（事務所）における環境保全の推進</t>
  </si>
  <si>
    <t>Yes</t>
  </si>
  <si>
    <t>6-1【管理部門（事務所）における環境保全】</t>
  </si>
  <si>
    <t>　・エコマーク製品等を優先的に購入する</t>
  </si>
  <si>
    <t>　・不必要な照明の消灯を徹底する</t>
  </si>
  <si>
    <t>レベル</t>
  </si>
  <si>
    <t>3-1【低公害車：導入目標の設定と取組み】</t>
  </si>
  <si>
    <t>〔2〕</t>
  </si>
  <si>
    <r>
      <t>低公害車の導入について計画を策定し、目標達成に向けて導入に取組んでいる[レベル２]</t>
    </r>
    <r>
      <rPr>
        <i/>
        <sz val="10"/>
        <rFont val="ＭＳ ゴシック"/>
        <family val="3"/>
      </rPr>
      <t>※表５</t>
    </r>
  </si>
  <si>
    <t>〔3〕</t>
  </si>
  <si>
    <t>Yes</t>
  </si>
  <si>
    <t>3-2【最新規制適合ディーゼル車：導入目標の設定と取組み】</t>
  </si>
  <si>
    <t>〔1〕</t>
  </si>
  <si>
    <r>
      <t>（営業所がNO</t>
    </r>
    <r>
      <rPr>
        <i/>
        <vertAlign val="subscript"/>
        <sz val="10"/>
        <rFont val="ＭＳ ゴシック"/>
        <family val="3"/>
      </rPr>
      <t>X</t>
    </r>
    <r>
      <rPr>
        <i/>
        <sz val="10"/>
        <rFont val="ＭＳ ゴシック"/>
        <family val="3"/>
      </rPr>
      <t>・PM法対策地域内にある事業者のみ）　</t>
    </r>
    <r>
      <rPr>
        <sz val="10"/>
        <rFont val="ＭＳ 明朝"/>
        <family val="1"/>
      </rPr>
      <t>NO</t>
    </r>
    <r>
      <rPr>
        <vertAlign val="subscript"/>
        <sz val="10"/>
        <rFont val="ＭＳ 明朝"/>
        <family val="1"/>
      </rPr>
      <t>X</t>
    </r>
    <r>
      <rPr>
        <sz val="10"/>
        <rFont val="ＭＳ 明朝"/>
        <family val="1"/>
      </rPr>
      <t>・PM法に基づく、今年度の規制対象となる車両の台数について把握している[レベル１]</t>
    </r>
    <r>
      <rPr>
        <i/>
        <sz val="10"/>
        <rFont val="ＭＳ ゴシック"/>
        <family val="3"/>
      </rPr>
      <t>※表７</t>
    </r>
  </si>
  <si>
    <t>〔2〕</t>
  </si>
  <si>
    <r>
      <t>導入計画に基づいて、最新規制適合ディーゼル車の導入目標を達成している[レベル３]</t>
    </r>
    <r>
      <rPr>
        <i/>
        <sz val="10"/>
        <rFont val="ＭＳ ゴシック"/>
        <family val="3"/>
      </rPr>
      <t>※表８</t>
    </r>
  </si>
  <si>
    <t>3-3【地域で定める低公害車等に関する制度への取組み】</t>
  </si>
  <si>
    <t>No</t>
  </si>
  <si>
    <t>点検・整備の責任者を点検・整備に関する権限を明確にしたうえで、任命している[レベル１]</t>
  </si>
  <si>
    <t>点検・整備は、明示された実施計画をもとに行い、その結果を把握し、記録として残している[レベル２]</t>
  </si>
  <si>
    <r>
      <t>（［後付か否かにかかわらず］排出ガス減少装置を装着している場合のみ）　</t>
    </r>
    <r>
      <rPr>
        <sz val="10"/>
        <rFont val="ＭＳ 明朝"/>
        <family val="1"/>
      </rPr>
      <t>排出ガス減少装置（DPF、酸化触媒等）については、メーカーの指定した手順に従ってメンテナンスを実施している[レベル１]</t>
    </r>
  </si>
  <si>
    <r>
      <rPr>
        <i/>
        <sz val="10"/>
        <rFont val="ＭＳ 明朝"/>
        <family val="1"/>
      </rPr>
      <t>（［</t>
    </r>
    <r>
      <rPr>
        <i/>
        <sz val="10"/>
        <rFont val="ＭＳ ゴシック"/>
        <family val="3"/>
      </rPr>
      <t>後付か否かにかかわらず］排出ガス減少装置を装着している場合のみ）　</t>
    </r>
    <r>
      <rPr>
        <sz val="10"/>
        <rFont val="ＭＳ 明朝"/>
        <family val="1"/>
      </rPr>
      <t>排出ガス減少装置（DPF、酸化触媒等）が装着されている車両の黒煙測定は、走行距離または使用期間について独自の基準を設定し、実施している［レベル２］</t>
    </r>
  </si>
  <si>
    <t>ディーゼル以外の自動車</t>
  </si>
  <si>
    <t>自家用　</t>
  </si>
  <si>
    <r>
      <t>2.32kg
-CO</t>
    </r>
    <r>
      <rPr>
        <vertAlign val="subscript"/>
        <sz val="8"/>
        <rFont val="ＭＳ Ｐゴシック"/>
        <family val="3"/>
      </rPr>
      <t>2</t>
    </r>
    <r>
      <rPr>
        <sz val="8"/>
        <rFont val="ＭＳ Ｐゴシック"/>
        <family val="3"/>
      </rPr>
      <t>/ℓ</t>
    </r>
  </si>
  <si>
    <r>
      <t>2.58kg
-CO</t>
    </r>
    <r>
      <rPr>
        <vertAlign val="subscript"/>
        <sz val="8"/>
        <rFont val="ＭＳ Ｐゴシック"/>
        <family val="3"/>
      </rPr>
      <t>2</t>
    </r>
    <r>
      <rPr>
        <sz val="8"/>
        <rFont val="ＭＳ Ｐゴシック"/>
        <family val="3"/>
      </rPr>
      <t>/ℓ</t>
    </r>
  </si>
  <si>
    <t>電気自動車</t>
  </si>
  <si>
    <r>
      <t>km
/Nm</t>
    </r>
    <r>
      <rPr>
        <vertAlign val="superscript"/>
        <sz val="8"/>
        <rFont val="ＭＳ Ｐゴシック"/>
        <family val="3"/>
      </rPr>
      <t>3</t>
    </r>
  </si>
  <si>
    <t>ディーゼル車以外</t>
  </si>
  <si>
    <t>　天然ガス自動車（ＣＮＧ自動車)</t>
  </si>
  <si>
    <r>
      <t>　ハイブリッド自動車</t>
    </r>
    <r>
      <rPr>
        <sz val="8"/>
        <rFont val="ＭＳ Ｐゴシック"/>
        <family val="3"/>
      </rPr>
      <t>（軽油)</t>
    </r>
  </si>
  <si>
    <r>
      <t>　ハイブリッド自動車</t>
    </r>
    <r>
      <rPr>
        <sz val="8"/>
        <rFont val="ＭＳ Ｐゴシック"/>
        <family val="3"/>
      </rPr>
      <t>（ガソリン)</t>
    </r>
  </si>
  <si>
    <r>
      <t>特種用途自動車</t>
    </r>
    <r>
      <rPr>
        <sz val="8"/>
        <rFont val="ＭＳ Ｐゴシック"/>
        <family val="3"/>
      </rPr>
      <t>（ﾛｰﾘｰ、冷凍車など)</t>
    </r>
  </si>
  <si>
    <t>天然ガス自動車（ＣＮＧ自動車)</t>
  </si>
  <si>
    <r>
      <t>ハイブリッド自動車</t>
    </r>
    <r>
      <rPr>
        <sz val="8"/>
        <rFont val="ＭＳ Ｐゴシック"/>
        <family val="3"/>
      </rPr>
      <t>（軽油)</t>
    </r>
  </si>
  <si>
    <r>
      <t>ハイブリッド自動車</t>
    </r>
    <r>
      <rPr>
        <sz val="8"/>
        <rFont val="ＭＳ Ｐゴシック"/>
        <family val="3"/>
      </rPr>
      <t>（ガソリン)</t>
    </r>
  </si>
  <si>
    <t>Nox・PM法に基づく
今年度規制対象車台数</t>
  </si>
  <si>
    <t>ハイブリッド自動車</t>
  </si>
  <si>
    <t>エアコンの設定温度(使用）を控えめにする</t>
  </si>
  <si>
    <t>環境保全に関する管理責任者および必要に応じて環境保全を推進するための組織を定めている[レベル１]</t>
  </si>
  <si>
    <t>環境意識の向上を図るため、環境方針の徹底や環境に関する一般的な情報の伝達等を定期的に行っている[レベル２]</t>
  </si>
  <si>
    <t>エコドライブを実施するための手引き（省エネ運転マニュアル等）をドライバーに配布している[レベル１]</t>
  </si>
  <si>
    <r>
      <t>エコドライブを推進するための装置を導入するための計画を作り、計画に沿って実施している[レベル２]</t>
    </r>
    <r>
      <rPr>
        <i/>
        <sz val="10"/>
        <rFont val="ＭＳ ゴシック"/>
        <family val="3"/>
      </rPr>
      <t>※表４</t>
    </r>
  </si>
  <si>
    <t>エコドライブを推進するための装置を導入した結果を確認し、エコドライブの実施に役立てている[レベル３]</t>
  </si>
  <si>
    <t>点検・整備の結果をもとに、点検・整備体制や取組内容について見直しを行う仕組みを設けている[レベル３]</t>
  </si>
  <si>
    <t>下記の箇所に対しては、走行距離、または使用期間について独自の基準を設定し、実施している[レベル２]</t>
  </si>
  <si>
    <t>廃車・廃棄物の処理に際して、適正処理やリサイクルを適切に実施している業者に委託している[レベル１]</t>
  </si>
  <si>
    <r>
      <t>（架装した車両がある場合のみ）</t>
    </r>
    <r>
      <rPr>
        <sz val="10"/>
        <rFont val="ＭＳ 明朝"/>
        <family val="1"/>
      </rPr>
      <t>環境にやさしい車体であることを表す“環境基準に適合した架装物”を導入している[レベル２]</t>
    </r>
  </si>
  <si>
    <t>kWh</t>
  </si>
  <si>
    <r>
      <t>0.561kg
-CO</t>
    </r>
    <r>
      <rPr>
        <vertAlign val="subscript"/>
        <sz val="8"/>
        <rFont val="ＭＳ Ｐゴシック"/>
        <family val="3"/>
      </rPr>
      <t>2</t>
    </r>
    <r>
      <rPr>
        <sz val="8"/>
        <rFont val="ＭＳ Ｐゴシック"/>
        <family val="3"/>
      </rPr>
      <t>/kWh</t>
    </r>
  </si>
  <si>
    <t>km
/kWh</t>
  </si>
  <si>
    <r>
      <t>Nm</t>
    </r>
    <r>
      <rPr>
        <vertAlign val="superscript"/>
        <sz val="8"/>
        <rFont val="ＭＳ Ｐゴシック"/>
        <family val="3"/>
      </rPr>
      <t>3</t>
    </r>
  </si>
  <si>
    <t>現状の環境保全活動への取組み状況に関する評価結果や、検討した取組み改善策を踏まえ、今後の目標や目標達成へ向けた具体的な取組み内容などを盛り込んだ行動計画を作成（見直し）している〔レベル１〕</t>
  </si>
  <si>
    <r>
      <t>最新規制適合ディーゼル車の導入について計画を策定し、目標達成に向けて導入に取組んでいる[レベル２]</t>
    </r>
    <r>
      <rPr>
        <i/>
        <sz val="10"/>
        <rFont val="ＭＳ ゴシック"/>
        <family val="3"/>
      </rPr>
      <t>※表７</t>
    </r>
  </si>
  <si>
    <t>C＝B÷A×100</t>
  </si>
  <si>
    <t>E=(B+D)
÷A×100</t>
  </si>
  <si>
    <t>Ｃ＝B÷A
×100</t>
  </si>
  <si>
    <t>E=(B+D)÷A×100</t>
  </si>
  <si>
    <t>ドライバー別に、燃費管理の結果をもとに、燃費の優れたドライバーへの表彰等を行っている[レベル３]</t>
  </si>
  <si>
    <t>A</t>
  </si>
  <si>
    <t>B</t>
  </si>
  <si>
    <t>C=[(A×B)÷100]＋A</t>
  </si>
  <si>
    <t>〔2〕</t>
  </si>
  <si>
    <t>事業活動における環境保全に係る情報を環境活動報告書を用いて社会に公表している[レベル２]</t>
  </si>
  <si>
    <t>平成    年度</t>
  </si>
  <si>
    <t>グリーン経営レポート</t>
  </si>
  <si>
    <t>（環境報告書）</t>
  </si>
  <si>
    <t>表紙　（作成方法）</t>
  </si>
  <si>
    <t>ここでは、グリーン経営レポートの表紙を作成します。</t>
  </si>
  <si>
    <t>既に自社の会社案内がある場合は必要な部分を組み合わせて使えます。</t>
  </si>
  <si>
    <t>・</t>
  </si>
  <si>
    <t>・</t>
  </si>
  <si>
    <t>会社の写真やイラストを貼り付け、自社の社名を記入してください。</t>
  </si>
  <si>
    <t>ここでは自由にレイアウトを変更してデザインしていただけます。</t>
  </si>
  <si>
    <t>・</t>
  </si>
  <si>
    <t>最上部には発行年度を記入してください。</t>
  </si>
  <si>
    <t>【作成】</t>
  </si>
  <si>
    <t>日</t>
  </si>
  <si>
    <t>最下部にはグリーン経営レポートの作成日時と</t>
  </si>
  <si>
    <t>【活動期間】</t>
  </si>
  <si>
    <t>～</t>
  </si>
  <si>
    <t>活動期間を記入してください。</t>
  </si>
  <si>
    <t>【目次】</t>
  </si>
  <si>
    <t>目次　（作成方法）</t>
  </si>
  <si>
    <t>１　基本理念と環境方針</t>
  </si>
  <si>
    <t>（１）基本理念</t>
  </si>
  <si>
    <t>（２）環境方針</t>
  </si>
  <si>
    <t>２　組織の概要</t>
  </si>
  <si>
    <t>（１）事業者・事業所の基本情報</t>
  </si>
  <si>
    <t>（２）事業規模</t>
  </si>
  <si>
    <t>（３）事業内容</t>
  </si>
  <si>
    <t>（４）資格・許認可等</t>
  </si>
  <si>
    <t>３　環境目標と行動計画</t>
  </si>
  <si>
    <t>４　自動車使用の現状</t>
  </si>
  <si>
    <t>５　社会的貢献の実績</t>
  </si>
  <si>
    <t>６　環境関連法規等の確認状況</t>
  </si>
  <si>
    <t>７　違反の有無と対策</t>
  </si>
  <si>
    <t>８　代表者による全体の評価と見直し</t>
  </si>
  <si>
    <t>１基本理念と環境方針</t>
  </si>
  <si>
    <t>１　基本理念と環境方針（作成方法）</t>
  </si>
  <si>
    <t>【グリーン経営推進マニュアル（トラック事業）第4章　p.12および</t>
  </si>
  <si>
    <t>　第7章　p.77～p.78と関連】</t>
  </si>
  <si>
    <t>ここでは自社の事業における基本理念と環境方針を記入してください。</t>
  </si>
  <si>
    <t>基本理念は、会社案内やホームページ上に既に自社のものがあれば</t>
  </si>
  <si>
    <t>そのままコピーして貼り付けてください（自由記述も可）。</t>
  </si>
  <si>
    <t>環境方針は、グリーン経営認証でご提出いただいているものを</t>
  </si>
  <si>
    <t>書式、形式などはどんなものでもかまいません。</t>
  </si>
  <si>
    <t>＜確認のポイント＞</t>
  </si>
  <si>
    <t>１．会社が環境保全活動に取り組むことが明確になっているか。</t>
  </si>
  <si>
    <t>２．環境に関する法規制を遵守することが盛り込まれているか。</t>
  </si>
  <si>
    <t>３．会社としてどんな環境保全活動に取り組むのかが</t>
  </si>
  <si>
    <t>具体的になっているか。</t>
  </si>
  <si>
    <t>４．環境方針を定めた年月日及び</t>
  </si>
  <si>
    <t>環境方針を決めた人（経営者、事業所長など）が明記されているか。</t>
  </si>
  <si>
    <t>経営層によって環境保全への基本的な取組を示した環境方針（文書）が</t>
  </si>
  <si>
    <t>作成されていることが、社内外の関係者に対して重要になります。</t>
  </si>
  <si>
    <t>01    農業</t>
  </si>
  <si>
    <t>02    林業</t>
  </si>
  <si>
    <t>03    漁業</t>
  </si>
  <si>
    <t>04    水産養殖業</t>
  </si>
  <si>
    <t>■　事業者・事業所及び代表者名</t>
  </si>
  <si>
    <t>２　組織の概要（作成方法）</t>
  </si>
  <si>
    <t>05    鉱業、採石業、砂利採取業</t>
  </si>
  <si>
    <t>事業者名</t>
  </si>
  <si>
    <t>06    総合工事業</t>
  </si>
  <si>
    <t>事業所名</t>
  </si>
  <si>
    <t>【グリーン経営推進マニュアル（トラック事業）第4章　p.13および</t>
  </si>
  <si>
    <t>07    職別工事業（設備工事業を除く）</t>
  </si>
  <si>
    <t>代表者名</t>
  </si>
  <si>
    <t>　第7章　p.82～p.84と関連】</t>
  </si>
  <si>
    <t>08    設備工事業</t>
  </si>
  <si>
    <t>所在地住所</t>
  </si>
  <si>
    <t>09    食料品製造業</t>
  </si>
  <si>
    <t>ここでは自社組織の概要について記入してください。</t>
  </si>
  <si>
    <t>10    飲料・たばこ・飼料製造業</t>
  </si>
  <si>
    <t>TEL</t>
  </si>
  <si>
    <t>事業者・事業所の基本情報はグリーン経営認証でご提出のものを</t>
  </si>
  <si>
    <t>11    繊維工業</t>
  </si>
  <si>
    <t>FAX</t>
  </si>
  <si>
    <t>FAX</t>
  </si>
  <si>
    <t>そのままコピーして貼り付けてください</t>
  </si>
  <si>
    <t>12    木材・木製品製造業（家具を除く）</t>
  </si>
  <si>
    <t>13    家具・装備品製造業</t>
  </si>
  <si>
    <t>■　担当者氏名及び連絡先</t>
  </si>
  <si>
    <t>「担当者氏名及び連絡先」には、このグリーン経営レポートの</t>
  </si>
  <si>
    <t>14    パルプ・紙・紙加工品製造業</t>
  </si>
  <si>
    <t>氏名</t>
  </si>
  <si>
    <t>作成にあたった担当者の連絡先を記入してください。</t>
  </si>
  <si>
    <t>15    印刷・同関連業</t>
  </si>
  <si>
    <t>また、グリーン経営認証の推進体制と照らし合わせて記入してください。</t>
  </si>
  <si>
    <t>16    化学工業</t>
  </si>
  <si>
    <t>この連絡先が、グリーン経営レポートの内容について</t>
  </si>
  <si>
    <t>17    石油製品・石炭製品製造業</t>
  </si>
  <si>
    <t>E-MAIL</t>
  </si>
  <si>
    <t>社外から問合せがあった場合の窓口になります。</t>
  </si>
  <si>
    <t>18    プラスチック製品製造業（別掲を除く）</t>
  </si>
  <si>
    <t>19    ゴム製品製造業</t>
  </si>
  <si>
    <t>「事業規模」の欄は、資本金・売上高・従業員数について</t>
  </si>
  <si>
    <t>20    なめし革・同製品・毛皮製造業</t>
  </si>
  <si>
    <t>差支えの無い範囲で記入してください。</t>
  </si>
  <si>
    <t>21    窯業・土石製品製造業</t>
  </si>
  <si>
    <t>資本金</t>
  </si>
  <si>
    <t>円</t>
  </si>
  <si>
    <t>なお、「車両保有台数」はグリーン経営認証のチェック表から</t>
  </si>
  <si>
    <t>22    鉄鋼業</t>
  </si>
  <si>
    <t>売上高</t>
  </si>
  <si>
    <t>自動的にコピーされます。</t>
  </si>
  <si>
    <t>23    非鉄金属製造業</t>
  </si>
  <si>
    <t>従業員数</t>
  </si>
  <si>
    <t>正社員</t>
  </si>
  <si>
    <t>人</t>
  </si>
  <si>
    <t>24    金属製品製造業</t>
  </si>
  <si>
    <t>契約社員</t>
  </si>
  <si>
    <t>・</t>
  </si>
  <si>
    <t>「業種」の欄は、プルダウンメニューで業種を選択することができますので、</t>
  </si>
  <si>
    <t>25    はん用機械器具製造業</t>
  </si>
  <si>
    <t>派遣社員</t>
  </si>
  <si>
    <t>主たるものを最大３つまで選択してください。</t>
  </si>
  <si>
    <t>26    生産用機械器具製造業</t>
  </si>
  <si>
    <t>その他</t>
  </si>
  <si>
    <t>※　総務省の「日本標準産業分類」（平成25年10月改定）</t>
  </si>
  <si>
    <t>27    業務用機械器具製造業</t>
  </si>
  <si>
    <t>車両保有台数</t>
  </si>
  <si>
    <t>　　（平成26年4月1日施行）にもとづいています。</t>
  </si>
  <si>
    <t>28    電子部品・デバイス・電子回路製造業</t>
  </si>
  <si>
    <t>【参照】総務省　日本標準産業分類</t>
  </si>
  <si>
    <t>29    電気機械器具製造業</t>
  </si>
  <si>
    <t>http://www.soumu.go.jp/toukei_toukatsu/index/seido/sangyo/H25index.htm</t>
  </si>
  <si>
    <t>30    情報通信機械器具製造業</t>
  </si>
  <si>
    <t>31    輸送用機械器具製造業</t>
  </si>
  <si>
    <t>■　業種　（主たるもの最大３つを選択）</t>
  </si>
  <si>
    <t>32    その他の製造業</t>
  </si>
  <si>
    <t>業　種　１</t>
  </si>
  <si>
    <t>33    電気業</t>
  </si>
  <si>
    <t>業　種　２</t>
  </si>
  <si>
    <t>34    ガス業</t>
  </si>
  <si>
    <t>業　種　３</t>
  </si>
  <si>
    <t>35    熱供給業</t>
  </si>
  <si>
    <t>36    水道業</t>
  </si>
  <si>
    <t>37    通信業</t>
  </si>
  <si>
    <t>■　事業範囲</t>
  </si>
  <si>
    <t>38    放送業</t>
  </si>
  <si>
    <t>39    情報サービス業</t>
  </si>
  <si>
    <t>40    インターネット附随サービス業</t>
  </si>
  <si>
    <t>41    映像・音声・文字情報制作業</t>
  </si>
  <si>
    <t>・</t>
  </si>
  <si>
    <t>事業範囲には、自社の業態や対象範囲について記入してください。</t>
  </si>
  <si>
    <t>42    鉄道業</t>
  </si>
  <si>
    <t>事業活動内容には、自社の具体的な活動内容を記入してください。</t>
  </si>
  <si>
    <t>43    道路旅客運送業</t>
  </si>
  <si>
    <t>44    道路貨物運送業</t>
  </si>
  <si>
    <t>■　事業活動内容</t>
  </si>
  <si>
    <t>【優良産廃処理業者認定を目指す場合】</t>
  </si>
  <si>
    <t>45    水運業</t>
  </si>
  <si>
    <t>　産廃処理について、優良産廃処理業者認定を目指す場合には</t>
  </si>
  <si>
    <t>46    航空運輸業</t>
  </si>
  <si>
    <t>　自社の産廃処理方法、施設の詳細、設備の性能など（下記）を</t>
  </si>
  <si>
    <t>47    倉庫業</t>
  </si>
  <si>
    <t>　処理施設ごとに公表する必要がありますので記入してください。</t>
  </si>
  <si>
    <t>48    運輸に附帯するサービス業</t>
  </si>
  <si>
    <t>49    郵便業（信書便事業を含む）</t>
  </si>
  <si>
    <t>○産業廃棄物処分業・特別管理産業廃棄物処分業の場合</t>
  </si>
  <si>
    <t>50    各種商品卸売業</t>
  </si>
  <si>
    <t>・設置場所</t>
  </si>
  <si>
    <t>51    繊維・衣服等卸売業</t>
  </si>
  <si>
    <t>・設置年月日</t>
  </si>
  <si>
    <t>52    飲食良品卸売業</t>
  </si>
  <si>
    <t>・当該施設において処理する産業廃棄物の種類</t>
  </si>
  <si>
    <t>53    建築材料、鉱物・金属材料等卸売業</t>
  </si>
  <si>
    <t>　（石綿含有産業廃棄物が含まれる場合は、その旨を含む。）</t>
  </si>
  <si>
    <t>54    機械器具卸売業</t>
  </si>
  <si>
    <t>・処理能力（産業廃棄物の最終処分場である場合は、</t>
  </si>
  <si>
    <t>55    その他の卸売業</t>
  </si>
  <si>
    <t>　埋立地の面積及び埋立容量）</t>
  </si>
  <si>
    <t>56    各種商品小売業</t>
  </si>
  <si>
    <t>・処理方式</t>
  </si>
  <si>
    <t>57    織物・衣服・身の回り品小売業</t>
  </si>
  <si>
    <t>・構造及び設備の概要</t>
  </si>
  <si>
    <t>58    飲食料品小売業</t>
  </si>
  <si>
    <t>・当該施設について産業廃棄物処理施設の</t>
  </si>
  <si>
    <t>59    機械器具小売業</t>
  </si>
  <si>
    <t>　設置の許可を受けている場合には、許可証の情報（許可番号等）</t>
  </si>
  <si>
    <t>60    その他の小売業</t>
  </si>
  <si>
    <t>61    無店舗小売業</t>
  </si>
  <si>
    <t>○産業廃棄物収集運搬業・特別管理産業廃棄物収集運搬業の場合</t>
  </si>
  <si>
    <t>62    銀行業</t>
  </si>
  <si>
    <t>・</t>
  </si>
  <si>
    <t>運搬施設の種類及び数量</t>
  </si>
  <si>
    <t>63    協同組織金融業</t>
  </si>
  <si>
    <t>運搬車に係る低公害車の導入の状況（詳細は以降のページ）</t>
  </si>
  <si>
    <t>64    貸金業、クレジットカード業等非預金信用機関</t>
  </si>
  <si>
    <t>・</t>
  </si>
  <si>
    <t>積替え保管を行う場合には、積替え保管の場所ごとの所在地、</t>
  </si>
  <si>
    <t>65    金融商品取引業、商品先物取引業</t>
  </si>
  <si>
    <t>面積、積替え保管を行う産業廃棄物の種類</t>
  </si>
  <si>
    <t>66    補助的金融業等</t>
  </si>
  <si>
    <t>（石綿含有産業廃棄物が含まれる場合は、その旨を含む。）</t>
  </si>
  <si>
    <t>67    保険業（保険媒介代理業、保険サービス業を含む）</t>
  </si>
  <si>
    <t>及び積替えのための保管上限</t>
  </si>
  <si>
    <t>68    不動産取引業</t>
  </si>
  <si>
    <t>69    不動産賃貸業・管理業</t>
  </si>
  <si>
    <t>【参照】環境省　優良産廃処理業者認定制度運用マニュアル p.23～p.24</t>
  </si>
  <si>
    <t>70    物品賃貸業</t>
  </si>
  <si>
    <t>http://www.env.go.jp/recycle/waste/gsc/</t>
  </si>
  <si>
    <t>71    学術・開発研究機関</t>
  </si>
  <si>
    <t>72    専門サービス業（他に分類されないもの）</t>
  </si>
  <si>
    <t>73    広告業</t>
  </si>
  <si>
    <t>74    技術サービス業（他に分類されないもの）</t>
  </si>
  <si>
    <t>75    宿泊業</t>
  </si>
  <si>
    <t>76    飲食業</t>
  </si>
  <si>
    <t>77    持ち帰り・配達飲食サービス業</t>
  </si>
  <si>
    <t>78    選択・利用・美容・浴場業</t>
  </si>
  <si>
    <t>ここでは、自社の事業において取得している資格や許認可について、</t>
  </si>
  <si>
    <t>79    その他の生活関連サービス業</t>
  </si>
  <si>
    <t>許可区分、許可を付与した都道府県・政令市、許可番号や</t>
  </si>
  <si>
    <t>80    娯楽業</t>
  </si>
  <si>
    <t>許可の有効期間の満了の日等を記入してください。</t>
  </si>
  <si>
    <t>81    学校教育</t>
  </si>
  <si>
    <t>82    その他の教育、学習支援業</t>
  </si>
  <si>
    <t>【優良産廃処理業者認定を目指す場合】</t>
  </si>
  <si>
    <t>83    医療業</t>
  </si>
  <si>
    <t>84    保健衛生</t>
  </si>
  <si>
    <t>　自社が既に取得している資格や許認可について、</t>
  </si>
  <si>
    <t>85    社会保険・社会福祉・介護事業</t>
  </si>
  <si>
    <t>　許可に係る許可証とその写しをしっかりと管理・確認するとともに、</t>
  </si>
  <si>
    <t>86    郵便局</t>
  </si>
  <si>
    <t>　許可区分、許可を付与した都道府県・政令市、許可番号や</t>
  </si>
  <si>
    <t>87    協同組合（他に分類されないもの）</t>
  </si>
  <si>
    <t>　許可の有効期間の満了の日等を記入してください。</t>
  </si>
  <si>
    <t>88    廃棄物処理業</t>
  </si>
  <si>
    <t>89    自動車整備業</t>
  </si>
  <si>
    <t>（例）「資格・許認可等」　記載例</t>
  </si>
  <si>
    <t>90    機械等修理業（別掲を除く）</t>
  </si>
  <si>
    <t>　一般廃棄物収集運搬業 (○○区 第○○○○号) 平成　年　月　日まで有効</t>
  </si>
  <si>
    <t>91    職業紹介・労働者派遣業</t>
  </si>
  <si>
    <t>　産業廃棄物収集運搬業 (○○県 第○○○○号) 平成　年　月　日まで有効</t>
  </si>
  <si>
    <t>92    その他の事業サービス業</t>
  </si>
  <si>
    <t>　産業廃棄物処分業 (○○県 第○○○○号) 平成　年　月　日まで有効</t>
  </si>
  <si>
    <t>93    政治・経済・文化団体</t>
  </si>
  <si>
    <t>　特別管理産廃収集運搬業 (○○都 第○○○○号) 平成　年　月　日まで有効</t>
  </si>
  <si>
    <t>94    宗教</t>
  </si>
  <si>
    <t>　特別管理産廃処分業 (○○県 第○○○○号) 平成　年　月　日まで有効</t>
  </si>
  <si>
    <t>95    その他のサービス業</t>
  </si>
  <si>
    <t>　公認計量事業 (○○都)</t>
  </si>
  <si>
    <t>96    外国公務</t>
  </si>
  <si>
    <t>等</t>
  </si>
  <si>
    <t>97    国家公務</t>
  </si>
  <si>
    <t>98    地方公務</t>
  </si>
  <si>
    <t>99    分類不能の産業</t>
  </si>
  <si>
    <t>項目</t>
  </si>
  <si>
    <t>単位</t>
  </si>
  <si>
    <t>基　準</t>
  </si>
  <si>
    <t>単年度目標</t>
  </si>
  <si>
    <t>中期目標</t>
  </si>
  <si>
    <t>行動計画</t>
  </si>
  <si>
    <t>年度</t>
  </si>
  <si>
    <t>C
O
2
排
出
量</t>
  </si>
  <si>
    <r>
      <t xml:space="preserve">自動車
燃料使用量
</t>
    </r>
    <r>
      <rPr>
        <sz val="9"/>
        <rFont val="ＭＳ Ｐゴシック"/>
        <family val="3"/>
      </rPr>
      <t>グリーン経営認証
チェックリストより</t>
    </r>
  </si>
  <si>
    <t>CO2排出量
（kg-CO2）</t>
  </si>
  <si>
    <t>３　環境目標と行動計画（作成方法）</t>
  </si>
  <si>
    <t>削減率（％）</t>
  </si>
  <si>
    <t>---</t>
  </si>
  <si>
    <t>---</t>
  </si>
  <si>
    <t>【グリーン経営推進マニュアル（トラック事業）第4章　p.12～13および</t>
  </si>
  <si>
    <t>　第7章　p.78～p.81と関連】</t>
  </si>
  <si>
    <t>事業所
電力使用量</t>
  </si>
  <si>
    <t>使用量（kWh）</t>
  </si>
  <si>
    <t>・</t>
  </si>
  <si>
    <t>ここでは自社の環境目標について記入してください。</t>
  </si>
  <si>
    <t>CO2排出係数</t>
  </si>
  <si>
    <t>グレーの枠にはグリーン経営認証のチェック表から自動的にコピーされます。</t>
  </si>
  <si>
    <t>(kg-CO2/kWh)</t>
  </si>
  <si>
    <t>赤色の枠に自社の実績、目標数値、行動計画を記入してください。</t>
  </si>
  <si>
    <t>ここでは、グリーン経営認証取得時に作成した「環境行動計画」を</t>
  </si>
  <si>
    <t>事業所
ガス使用量</t>
  </si>
  <si>
    <t>使用量（㎥）</t>
  </si>
  <si>
    <t>参考に記入してください。</t>
  </si>
  <si>
    <t>「CO2排出係数」については自社で採用している数値を記入してください。</t>
  </si>
  <si>
    <t>特に定まっていない場合は、下記を参考に記入してください。</t>
  </si>
  <si>
    <t>(kg-CO2/m3)</t>
  </si>
  <si>
    <t>【参照】</t>
  </si>
  <si>
    <t>○「地球温暖化対策の推進に関する法律」に基づく「特定排出者の</t>
  </si>
  <si>
    <t>水使用量</t>
  </si>
  <si>
    <t>事業活動に伴う温室効果ガスの排出量の算定に関する省令」（算定省令）</t>
  </si>
  <si>
    <t>http://law.e-gov.go.jp/htmldata/H18/H18F15002002003.html</t>
  </si>
  <si>
    <t>○「温室効果ガス排出量算定・報告マニュアル」（環境省、経産省）</t>
  </si>
  <si>
    <t>http://ghg-santeikohyo.env.go.jp/manual</t>
  </si>
  <si>
    <t>廃棄物
排出量</t>
  </si>
  <si>
    <t>排出量</t>
  </si>
  <si>
    <t>kg</t>
  </si>
  <si>
    <t>なお、CO2排出量の計算方法は下記のとおりです。</t>
  </si>
  <si>
    <t>CO2排出量 ＝ 使用量（燃料・電力等） × CO2排出係数</t>
  </si>
  <si>
    <t>エコドライブ推進</t>
  </si>
  <si>
    <t>電力使用量、ガス使用量、水使用量、廃棄物排出量については</t>
  </si>
  <si>
    <t>料金支払書や請求書、マニフェスト等をもとに記入してください。</t>
  </si>
  <si>
    <t>低公害車導入</t>
  </si>
  <si>
    <t>ただし、事業所をテナントで共有している場合等、</t>
  </si>
  <si>
    <t>社会的貢献と環境教育</t>
  </si>
  <si>
    <t>個別の把握が難しい場合には空欄のままで結構です。</t>
  </si>
  <si>
    <t>４　自動車使用の現状</t>
  </si>
  <si>
    <t>■　車両保有台数・走行距離・二酸化炭素排出量の現状</t>
  </si>
  <si>
    <t>保有台数
(台)</t>
  </si>
  <si>
    <t>総走行距離
(km)</t>
  </si>
  <si>
    <t>二酸化炭素排出量
(kg-CO2)</t>
  </si>
  <si>
    <t xml:space="preserve"> 事業用／
 ディーゼル自動車</t>
  </si>
  <si>
    <t>４　自動車使用の現状　（作成方法）</t>
  </si>
  <si>
    <t xml:space="preserve"> 事業用／
 ディーゼル以外の自動車</t>
  </si>
  <si>
    <t xml:space="preserve"> 自家用</t>
  </si>
  <si>
    <t>合　計</t>
  </si>
  <si>
    <t>ほとんどの箇所（グレーの枠）はグリーン経営認証のチェック表から</t>
  </si>
  <si>
    <t>燃費実績把握期間（</t>
  </si>
  <si>
    <t>～</t>
  </si>
  <si>
    <t>月　）</t>
  </si>
  <si>
    <t>自動的にコピーされます。</t>
  </si>
  <si>
    <t>・</t>
  </si>
  <si>
    <t>ただし、「エコドライブの取組に対する実施状況」については、</t>
  </si>
  <si>
    <t>「今後の対策」を記入してください。</t>
  </si>
  <si>
    <t>（例）「今後の対策」　記載例</t>
  </si>
  <si>
    <t>　・引き続きドライバーへ啓発する</t>
  </si>
  <si>
    <t>　・整備・点検を確実に行う</t>
  </si>
  <si>
    <t>　・重点項目としてドライバーへ啓発する</t>
  </si>
  <si>
    <t>　・該当しない</t>
  </si>
  <si>
    <t>■　目標とする燃費改善率</t>
  </si>
  <si>
    <t>平均改善率
(％改善目標)</t>
  </si>
  <si>
    <t xml:space="preserve">下記期間中で、エコドライブの取組と低公害車の導入を進め、燃費改善率の目標達成を目指します。
</t>
  </si>
  <si>
    <t>取組み期間（</t>
  </si>
  <si>
    <t>■　エコドライブの取組に対する実施状況（基礎的な知識の教育・指導を実施）</t>
  </si>
  <si>
    <t>取組項目</t>
  </si>
  <si>
    <t>実施状況</t>
  </si>
  <si>
    <t>今後の対策</t>
  </si>
  <si>
    <t>（</t>
  </si>
  <si>
    <t>）</t>
  </si>
  <si>
    <t>■　エコドライブを推進するための装置導入計画と現状</t>
  </si>
  <si>
    <t>車両
保有台数
（台）</t>
  </si>
  <si>
    <t>導入実績
台数（台）</t>
  </si>
  <si>
    <t>導入率（％）</t>
  </si>
  <si>
    <t>追加導入
計画台数（台）</t>
  </si>
  <si>
    <t>時期
(いつまでに)</t>
  </si>
  <si>
    <t>　デジタルタコグラフ</t>
  </si>
  <si>
    <t>　アイドリングストップシステム</t>
  </si>
  <si>
    <t>　エアヒーター</t>
  </si>
  <si>
    <t>（</t>
  </si>
  <si>
    <t>）</t>
  </si>
  <si>
    <t>■　低公害車導入計画と現状</t>
  </si>
  <si>
    <t>低公害車</t>
  </si>
  <si>
    <t>％</t>
  </si>
  <si>
    <t>低燃費かつ低排出ガス認定車</t>
  </si>
  <si>
    <t>■　最新規制適合ディーゼル車の導入計画と現状</t>
  </si>
  <si>
    <t>保有台数</t>
  </si>
  <si>
    <t>目標台数</t>
  </si>
  <si>
    <t>ポスト新長期規制</t>
  </si>
  <si>
    <t>新長期規制</t>
  </si>
  <si>
    <t>新短期規制</t>
  </si>
  <si>
    <t>長期規制</t>
  </si>
  <si>
    <t>５　社会的貢献の実績（作成方法）</t>
  </si>
  <si>
    <t>【グリーン経営推進マニュアル（トラック事業）第4章　p.42と関連】</t>
  </si>
  <si>
    <t>ここでは自社の社会的貢献の内容について記入してください。</t>
  </si>
  <si>
    <t>地域社会において、清掃活動や交通安全運動などを実施している場合や、</t>
  </si>
  <si>
    <t>外部の講習会への協力、セミナーの実施などの他にも</t>
  </si>
  <si>
    <t>自社の事業が社会的にどのような役割を持ち、</t>
  </si>
  <si>
    <t>貢献しているのかを記入してください。</t>
  </si>
  <si>
    <t>特に、その時の様子を撮影した写真などがあれば貼り付けてください。</t>
  </si>
  <si>
    <t>（例）「社会的貢献の実績」　記載項目例</t>
  </si>
  <si>
    <t>　・慈善事業</t>
  </si>
  <si>
    <t>　・営利活動を通しての結果的な社会問題の是正</t>
  </si>
  <si>
    <t>　・ボランティアへの援助</t>
  </si>
  <si>
    <t>　・特定の慈善活動への人材資機材の供出、寄付</t>
  </si>
  <si>
    <t>６　環境関連法規等の確認状況</t>
  </si>
  <si>
    <t>関連法規</t>
  </si>
  <si>
    <t>確認の有無</t>
  </si>
  <si>
    <t>主たる条項</t>
  </si>
  <si>
    <t>環境基本法</t>
  </si>
  <si>
    <t>○</t>
  </si>
  <si>
    <t>第一条～第十三条</t>
  </si>
  <si>
    <t>○</t>
  </si>
  <si>
    <t>地球温暖化対策推進法</t>
  </si>
  <si>
    <t>第一条～第九条</t>
  </si>
  <si>
    <t>６　環境関連法規等の確認状況（作成方法）</t>
  </si>
  <si>
    <t>循環型社会形成推進基本法</t>
  </si>
  <si>
    <t>第一条～第十四条</t>
  </si>
  <si>
    <t>省エネルギー法</t>
  </si>
  <si>
    <t>第四章「輸送に係る措置」</t>
  </si>
  <si>
    <t>【グリーン経営推進マニュアル（トラック事業）第7章　p.85～p.88と関連】</t>
  </si>
  <si>
    <t>資源有効利用促進法</t>
  </si>
  <si>
    <t>第一条～第二条</t>
  </si>
  <si>
    <t>グリーン購入法</t>
  </si>
  <si>
    <t>第五条</t>
  </si>
  <si>
    <t>・</t>
  </si>
  <si>
    <t>環境関連法規等の確認状況について記入してください。</t>
  </si>
  <si>
    <t>家電リサイクル法</t>
  </si>
  <si>
    <t>第六条</t>
  </si>
  <si>
    <t>未確認の場合は「○」を消してください。</t>
  </si>
  <si>
    <t>自動車リサイクル法</t>
  </si>
  <si>
    <t>第五条</t>
  </si>
  <si>
    <t>取引先から環境に関する要請がある場合についても記入してください。</t>
  </si>
  <si>
    <t>廃棄物処理法</t>
  </si>
  <si>
    <t>第一条～第五条</t>
  </si>
  <si>
    <t>高圧ガス保安法</t>
  </si>
  <si>
    <t>第二十四条</t>
  </si>
  <si>
    <t>７　違反の有無と対策（作成方法）</t>
  </si>
  <si>
    <t>フロン回収破壊法</t>
  </si>
  <si>
    <t>第六条</t>
  </si>
  <si>
    <t>騒音規制法</t>
  </si>
  <si>
    <t>第一条～第三条</t>
  </si>
  <si>
    <t>ここでは違反の有無とその対策（下例参照）について記入してください。</t>
  </si>
  <si>
    <t>大気汚染防止法</t>
  </si>
  <si>
    <t>第十九条～第二十一条</t>
  </si>
  <si>
    <t>何も違反がなかった場合には記入不要です。</t>
  </si>
  <si>
    <t>道路運送車両法</t>
  </si>
  <si>
    <t>第四十七条～第五十七条</t>
  </si>
  <si>
    <t>NOx・PM 法</t>
  </si>
  <si>
    <t>第三十一条～第四十三条</t>
  </si>
  <si>
    <t>自動車規制条例（自治体ごと）</t>
  </si>
  <si>
    <t>毎年の実績報告書提出（東京）</t>
  </si>
  <si>
    <t>　・○○の実施を確実に行う</t>
  </si>
  <si>
    <t>環境に関する取引先からの要請</t>
  </si>
  <si>
    <t>取引先近隣での騒音配慮</t>
  </si>
  <si>
    <t>　・○○の基準遵守徹底を図る</t>
  </si>
  <si>
    <t>　・○○の作成・更新体制を見直す</t>
  </si>
  <si>
    <t>　・○○に対する指導監督を徹底する</t>
  </si>
  <si>
    <t>７　違反の有無と対策</t>
  </si>
  <si>
    <t>内容</t>
  </si>
  <si>
    <t>８　代表者による全体の評価と見直し</t>
  </si>
  <si>
    <t>８　代表者による全体の評価と見直し（作成方法）</t>
  </si>
  <si>
    <t>その年の環境対策のまとめとして、特に強化した取組や</t>
  </si>
  <si>
    <t>今後の展望について、代表者の方の評価とコメントを記入してください。</t>
  </si>
  <si>
    <t>特に、将来的な事業展開とあわせて環境対策内容を記入すると</t>
  </si>
  <si>
    <t>荷主や行政への営業資料としても使用する際に効果的です。</t>
  </si>
  <si>
    <t>最後に日付の記入と署名をしてください。</t>
  </si>
  <si>
    <t>書式、形式などはどんなものでもかまいません。</t>
  </si>
  <si>
    <t>１．会社として、自社の環境保全活動の評価と見直しを行った結果が</t>
  </si>
  <si>
    <t>明確になっているか。</t>
  </si>
  <si>
    <t>２．今後も会社が環境保全活動に取り組むことが明確になっているか。</t>
  </si>
  <si>
    <t>３．会社として、将来的にはどんな環境保全活動に取り組むのかが</t>
  </si>
  <si>
    <t>具体的になっているか。</t>
  </si>
  <si>
    <t>４．代表者（経営者、事業所長など）と年月日が明記されているか。</t>
  </si>
  <si>
    <t>環境方針を決めた人（経営者、事業所長など）が明記されているか。</t>
  </si>
  <si>
    <t>「１　基本理念と環境方針」と同様に、</t>
  </si>
  <si>
    <t>経営層によって環境保全への今後の方針を示した文書が</t>
  </si>
  <si>
    <t>作成されていることが、社内外の関係者に対して重要になります。</t>
  </si>
  <si>
    <t>代表者署名</t>
  </si>
  <si>
    <t>✤</t>
  </si>
  <si>
    <t>取り組んでいる項目には・・・・・Ｙｅｓ欄の□に✓を記入</t>
  </si>
  <si>
    <t>取り組んでいない項目には・・・No欄の□に✓を記入</t>
  </si>
  <si>
    <t>該当しない項目・・・・・・・・・・・Ｙｅｓ、Ｎｏ欄の□□に抹消線（二重線）を引いてください。</t>
  </si>
  <si>
    <t>✤</t>
  </si>
  <si>
    <r>
      <t>あります。</t>
    </r>
    <r>
      <rPr>
        <sz val="12"/>
        <rFont val="HGP教科書体"/>
        <family val="1"/>
      </rPr>
      <t>（認証基準でも、該当しない項目には抹消線を引いてください。）</t>
    </r>
  </si>
  <si>
    <r>
      <t>Ｙｅｓの項目の内、末尾に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必ず、該当する表を記入して</t>
    </r>
  </si>
  <si>
    <t>提出してください。</t>
  </si>
  <si>
    <t>✤</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</si>
  <si>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</si>
  <si>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r>
      <t>　　（各表の右上余白部分に、</t>
    </r>
    <r>
      <rPr>
        <u val="single"/>
        <sz val="12"/>
        <rFont val="HGP教科書体"/>
        <family val="1"/>
      </rPr>
      <t>事業所名を明記します</t>
    </r>
    <r>
      <rPr>
        <sz val="12"/>
        <rFont val="HGP教科書体"/>
        <family val="1"/>
      </rPr>
      <t>……略称で可）</t>
    </r>
  </si>
  <si>
    <r>
      <rPr>
        <u val="single"/>
        <sz val="12"/>
        <color indexed="10"/>
        <rFont val="HGSｺﾞｼｯｸE"/>
        <family val="3"/>
      </rPr>
      <t>グリーン経営レポート</t>
    </r>
    <r>
      <rPr>
        <u val="single"/>
        <sz val="12"/>
        <rFont val="HGSｺﾞｼｯｸE"/>
        <family val="3"/>
      </rPr>
      <t>の作成は任意で、提出する必要はありません</t>
    </r>
    <r>
      <rPr>
        <sz val="12"/>
        <rFont val="HGSｺﾞｼｯｸE"/>
        <family val="3"/>
      </rPr>
      <t>。</t>
    </r>
  </si>
  <si>
    <t>◎</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</si>
  <si>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</si>
  <si>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</si>
  <si>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r>
      <t xml:space="preserve">② </t>
    </r>
    <r>
      <rPr>
        <b/>
        <sz val="12"/>
        <rFont val="HGP教科書体"/>
        <family val="1"/>
      </rPr>
      <t>表１-①～１３</t>
    </r>
    <r>
      <rPr>
        <sz val="12"/>
        <rFont val="HGP教科書体"/>
        <family val="1"/>
      </rPr>
      <t>　（P.4～17）・・・</t>
    </r>
  </si>
  <si>
    <t>　　＊　各事業所　別々に作成</t>
  </si>
  <si>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</si>
  <si>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xml:space="preserve">    </t>
  </si>
  <si>
    <t>①</t>
  </si>
  <si>
    <t>②</t>
  </si>
  <si>
    <t>③</t>
  </si>
  <si>
    <r>
      <rPr>
        <i/>
        <u val="single"/>
        <sz val="11"/>
        <color indexed="8"/>
        <rFont val="ＭＳ Ｐ明朝"/>
        <family val="1"/>
      </rPr>
      <t>記入上の注意</t>
    </r>
    <r>
      <rPr>
        <sz val="11"/>
        <color indexed="8"/>
        <rFont val="ＭＳ Ｐ明朝"/>
        <family val="1"/>
      </rPr>
      <t>：</t>
    </r>
  </si>
  <si>
    <t>複数の事業所を登録している場合は、自動車登録番号の下部にある（　）に、保有する事業所の名称を記入してください。</t>
  </si>
  <si>
    <t>自動車登録番号
（ 事業所名 ）</t>
  </si>
  <si>
    <t>(</t>
  </si>
  <si>
    <t>)</t>
  </si>
  <si>
    <t>□</t>
  </si>
  <si>
    <t>目視により黒煙が増加してきたと判断された時には、点検・整備を実施している</t>
  </si>
  <si>
    <t>［レベル１］＜認証項目＞</t>
  </si>
  <si>
    <t>それぞれの車両で定めている黒煙を確認する時期</t>
  </si>
  <si>
    <t>異常があった場合の整備の実施日</t>
  </si>
  <si>
    <t>それぞれの車輌で定めている
黒煙を確認する時期</t>
  </si>
  <si>
    <t>黒煙が増加しているか
確認した日</t>
  </si>
  <si>
    <t>①</t>
  </si>
  <si>
    <t>②</t>
  </si>
  <si>
    <t>それぞれの車両の清掃および交換の基準</t>
  </si>
  <si>
    <r>
      <rPr>
        <i/>
        <u val="single"/>
        <sz val="11"/>
        <rFont val="ＭＳ Ｐ明朝"/>
        <family val="1"/>
      </rPr>
      <t>記入上の注意</t>
    </r>
    <r>
      <rPr>
        <sz val="11"/>
        <rFont val="ＭＳ Ｐ明朝"/>
        <family val="1"/>
      </rPr>
      <t>：</t>
    </r>
  </si>
  <si>
    <t>湿式の場合は清掃できませんので、清掃の基準の欄に「湿式」と記入してください。</t>
  </si>
  <si>
    <t>５台以上の実績を記入してください。　（複数事業所がある場合は、各事業所１台以上必須で５台以上の実績を記入して</t>
  </si>
  <si>
    <t>ください。）６事業所以上あり記入欄が足りない場合は、記入欄をコピーして６台目以降を記入してください。</t>
  </si>
  <si>
    <t>それぞれの車両のエンジンオイルの交換の基準</t>
  </si>
  <si>
    <t>５台以上の実績を記入してください。（複数事業所がある場合は、各事業所１台以上必須で５台以上の実績を記入して</t>
  </si>
  <si>
    <r>
      <t>→　事業用車両について、下記に示した台数分の</t>
    </r>
    <r>
      <rPr>
        <u val="single"/>
        <sz val="10"/>
        <color indexed="8"/>
        <rFont val="ＭＳ Ｐ明朝"/>
        <family val="1"/>
      </rPr>
      <t>点検・整備の実績</t>
    </r>
    <r>
      <rPr>
        <sz val="10"/>
        <color indexed="8"/>
        <rFont val="ＭＳ Ｐ明朝"/>
        <family val="1"/>
      </rPr>
      <t>を下表に記入してください。</t>
    </r>
  </si>
  <si>
    <t>それぞれの車両のエンジンオイルフィルタの交換の基準</t>
  </si>
  <si>
    <t>種別　（</t>
  </si>
  <si>
    <t>（年間）計</t>
  </si>
  <si>
    <t>②</t>
  </si>
  <si>
    <t>下記の種別を参照し、選んだ種別を表中の種別欄に記入してください。</t>
  </si>
  <si>
    <t>→</t>
  </si>
  <si>
    <t>最大積載量１ｔ未満　/　最大積載量１ｔ以上２ｔ未満　/　最大積載量２ｔ以上４ｔ未満</t>
  </si>
  <si>
    <t>最大積載量４ｔ以上６ｔ未満 / 最大積載量６ｔ以上８ｔ未満　/　最大積載量８ｔ以上１０ｔ未満　</t>
  </si>
  <si>
    <t>　</t>
  </si>
  <si>
    <t>最大積載量１０ｔ以上１２ｔ未満 / 最大積載量１２ｔ以上１７ｔ未満　/　最大積載量１７ｔ以上</t>
  </si>
  <si>
    <t>特種用途自動車（ローリー、冷凍車など）</t>
  </si>
  <si>
    <t>種 別</t>
  </si>
  <si>
    <r>
      <t>選んだ種別の</t>
    </r>
    <r>
      <rPr>
        <b/>
        <u val="single"/>
        <sz val="9"/>
        <rFont val="ＭＳ Ｐゴシック"/>
        <family val="3"/>
      </rPr>
      <t>総台数</t>
    </r>
    <r>
      <rPr>
        <sz val="9"/>
        <rFont val="ＭＳ Ｐゴシック"/>
        <family val="3"/>
      </rPr>
      <t>の
実績を月ごとに記入</t>
    </r>
  </si>
  <si>
    <r>
      <rPr>
        <i/>
        <u val="single"/>
        <sz val="11"/>
        <rFont val="ＭＳ Ｐ明朝"/>
        <family val="1"/>
      </rPr>
      <t>記入上の注意</t>
    </r>
    <r>
      <rPr>
        <sz val="11"/>
        <rFont val="ＭＳ Ｐ明朝"/>
        <family val="1"/>
      </rPr>
      <t>：</t>
    </r>
  </si>
  <si>
    <r>
      <t>表1－①で記入した、事業用ディーゼル自動車の種別のうち、</t>
    </r>
    <r>
      <rPr>
        <b/>
        <u val="single"/>
        <sz val="11"/>
        <rFont val="ＭＳ Ｐ明朝"/>
        <family val="1"/>
      </rPr>
      <t>保有台数の多い順に種別を２つ選んで、</t>
    </r>
  </si>
  <si>
    <t>→　現在（今期）の燃費目標と、その目標を掲げて取組む期間（今期）を下表に記入してください。</t>
  </si>
  <si>
    <t>→　教育・指導を行っているエコドライブへの取組み内容について、下表のうち５項目以上に○をつけてください。</t>
  </si>
  <si>
    <t>→　導入している場合は下表の「現在の状況」に記入して下さい。</t>
  </si>
  <si>
    <t>→　計画を策定している場合は下表の「導入目標」に記入して下さい。</t>
  </si>
  <si>
    <t>追加導入
目標台数</t>
  </si>
  <si>
    <t>前年度分
導入目標台数</t>
  </si>
  <si>
    <t>前年度
導入実績台数</t>
  </si>
  <si>
    <t>目標達成率（ ％ ）</t>
  </si>
  <si>
    <t>Ａ</t>
  </si>
  <si>
    <t>Ｂ</t>
  </si>
  <si>
    <t>Ｃ＝B÷A×100</t>
  </si>
  <si>
    <t>前年度
代替え実績台数</t>
  </si>
  <si>
    <t>-</t>
  </si>
  <si>
    <r>
      <t>（管理年度に関係なく現時点から見た）</t>
    </r>
    <r>
      <rPr>
        <u val="double"/>
        <sz val="10"/>
        <rFont val="ＭＳ Ｐ明朝"/>
        <family val="1"/>
      </rPr>
      <t>直近２回分</t>
    </r>
    <r>
      <rPr>
        <sz val="10"/>
        <rFont val="ＭＳ Ｐ明朝"/>
        <family val="1"/>
      </rPr>
      <t>の黒煙の確認日</t>
    </r>
  </si>
  <si>
    <t>表1－①で記入した種別毎の年間の数値を、１ヶ月毎の月別の数値に分けて記入して、「（年間）計」の数値が</t>
  </si>
  <si>
    <t>表１－①の数値と合致するようにしてください。</t>
  </si>
  <si>
    <r>
      <t>→　事業用車両について、下記に示した台数分の</t>
    </r>
    <r>
      <rPr>
        <u val="single"/>
        <sz val="10"/>
        <rFont val="ＭＳ Ｐ明朝"/>
        <family val="1"/>
      </rPr>
      <t>点検・整備の実績</t>
    </r>
    <r>
      <rPr>
        <sz val="10"/>
        <rFont val="ＭＳ Ｐ明朝"/>
        <family val="1"/>
      </rPr>
      <t>を下表に記入してください。</t>
    </r>
  </si>
  <si>
    <r>
      <t>選んだ種別の</t>
    </r>
    <r>
      <rPr>
        <b/>
        <u val="single"/>
        <sz val="9"/>
        <rFont val="ＭＳ Ｐゴシック"/>
        <family val="3"/>
      </rPr>
      <t>総台数</t>
    </r>
    <r>
      <rPr>
        <sz val="9"/>
        <rFont val="ＭＳ Ｐゴシック"/>
        <family val="3"/>
      </rPr>
      <t>の
実績を月ごとに記入</t>
    </r>
  </si>
  <si>
    <r>
      <rPr>
        <b/>
        <u val="single"/>
        <sz val="11"/>
        <rFont val="ＭＳ Ｐ明朝"/>
        <family val="1"/>
      </rPr>
      <t>種別ごとの総台数</t>
    </r>
    <r>
      <rPr>
        <sz val="11"/>
        <rFont val="ＭＳ Ｐ明朝"/>
        <family val="1"/>
      </rPr>
      <t>の月別燃費実績を下表に記入してください。</t>
    </r>
  </si>
  <si>
    <t>～</t>
  </si>
  <si>
    <t>月　）</t>
  </si>
  <si>
    <t>現在の燃費目標の取組み期間 （</t>
  </si>
  <si>
    <t>～</t>
  </si>
  <si>
    <t>月　）</t>
  </si>
  <si>
    <r>
      <t>エアフィルタの清掃・交換にあたっては、走行距離または使用期間、あるいはその両方について独自の基準を設定し、実施している[レベル２]</t>
    </r>
    <r>
      <rPr>
        <i/>
        <sz val="10"/>
        <rFont val="ＭＳ ゴシック"/>
        <family val="3"/>
      </rPr>
      <t>※表11</t>
    </r>
  </si>
  <si>
    <t>エンジンオイルやエンジンオイルフィルタの交換にあたっては、走行距離または使用期間、あるいはその両方について独自の基準を設定し、実施している[レベル２]</t>
  </si>
  <si>
    <r>
      <t>　・エンジンオイルの交換にあたっては、走行距離または使用期間、あるいはその両方について
　　独自の基準を設定し、実施している</t>
    </r>
    <r>
      <rPr>
        <i/>
        <sz val="10"/>
        <rFont val="ＭＳ ゴシック"/>
        <family val="3"/>
      </rPr>
      <t>※表12</t>
    </r>
  </si>
  <si>
    <r>
      <t>　・エンジンオイルフィルタの交換にあたっては、走行距離または使用期間、あるいはその両方に
　　ついて独自の基準を設定し、実施している</t>
    </r>
    <r>
      <rPr>
        <i/>
        <sz val="10"/>
        <rFont val="ＭＳ ゴシック"/>
        <family val="3"/>
      </rPr>
      <t>※表13</t>
    </r>
  </si>
  <si>
    <r>
      <t>□　</t>
    </r>
    <r>
      <rPr>
        <sz val="11"/>
        <rFont val="ＭＳ Ｐゴシック"/>
        <family val="3"/>
      </rPr>
      <t>エンジンオイルの交換にあたっては、走行距離または使用期間、あるいはその両方について独自の</t>
    </r>
  </si>
  <si>
    <t>　基準を設定し、実施している。［レベル２］＜認証項目＞</t>
  </si>
  <si>
    <t>□　エアフィルタの清掃・交換にあたっては、走行距離または使用期間、あるいはその両方について独自の</t>
  </si>
  <si>
    <t>　基準を設定し、実施している ［レベル２］＜認証項目＞</t>
  </si>
  <si>
    <r>
      <t>□　</t>
    </r>
    <r>
      <rPr>
        <sz val="11"/>
        <rFont val="ＭＳ Ｐゴシック"/>
        <family val="3"/>
      </rPr>
      <t>エンジンオイルフィルタの交換にあたっては、走行距離または使用期間、あるいはその両方について</t>
    </r>
  </si>
  <si>
    <t>　独自の基準を設定し、実施している。［レベル２］＜認証項目＞</t>
  </si>
  <si>
    <t>①</t>
  </si>
  <si>
    <t>②</t>
  </si>
  <si>
    <t>複数の事業所を登録している場合は、自動車登録番号の下部にある（　　）に、保有する事業所の名称を記入してください。</t>
  </si>
  <si>
    <t>③</t>
  </si>
  <si>
    <t>④</t>
  </si>
  <si>
    <t>清掃基準を使用期間で設定している場合は、直近2回分の清掃日を、走行距離で設定している場合は、直近２回分の清掃日と</t>
  </si>
  <si>
    <t>この間の走行距離を、両方で設定している場合は、両方を記入してください。</t>
  </si>
  <si>
    <t>⑤</t>
  </si>
  <si>
    <t>交換基準を使用期間で設定している場合は、直近2回分の交換日を、走行距離で設定している場合は、直近２回分の交換日と</t>
  </si>
  <si>
    <t>清掃の基準
走行距離・
使用期間</t>
  </si>
  <si>
    <t>交換の基準
走行距離・
使用期間</t>
  </si>
  <si>
    <t>km</t>
  </si>
  <si>
    <t>ヶ月</t>
  </si>
  <si>
    <t>※直近の清掃日と前回の清掃日又は、交換日と読み替えることができる。</t>
  </si>
  <si>
    <t>①</t>
  </si>
  <si>
    <t>②</t>
  </si>
  <si>
    <t>複数の事業所を登録している場合は、自動車登録番号の下部にある（　　）に、保有する事業所の名称を記入してください。</t>
  </si>
  <si>
    <t>③</t>
  </si>
  <si>
    <t>基準を使用期間で設定している場合は、直近2回分の交換日を、走行距離で設定している場合は、直近２回分の交換日と</t>
  </si>
  <si>
    <t>この間の走行距離を、両方で設定している場合は、両方を記入してください。</t>
  </si>
  <si>
    <t>①</t>
  </si>
  <si>
    <t>②</t>
  </si>
  <si>
    <t>複数の事業所を登録している場合は、自動車登録番号の下部にある（　　）に、保有する事業所の名称を記入してください。</t>
  </si>
  <si>
    <t>③</t>
  </si>
  <si>
    <t>基準を使用期間で設定している場合は、直近2回分の交換日を、走行距離で設定している場合は、直近２回分の交換日と</t>
  </si>
  <si>
    <t>この間の走行距離を、両方で設定している場合は、両方を記入してください。</t>
  </si>
  <si>
    <t>km</t>
  </si>
  <si>
    <t>ｋｍ</t>
  </si>
  <si>
    <t>(</t>
  </si>
  <si>
    <t>)</t>
  </si>
  <si>
    <t>車両保有台数
（事業用車のみ）</t>
  </si>
  <si>
    <t>→　事業用車について、導入実績と今後の導入計画を下表に記入してください。</t>
  </si>
  <si>
    <t>□</t>
  </si>
  <si>
    <t>現在保有しているディーゼル車が何年規制に適合しているかについて把握している[レベル１]＜認証項目＞</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</si>
  <si>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</si>
  <si>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</si>
  <si>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</si>
  <si>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</si>
  <si>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r>
      <rPr>
        <sz val="11"/>
        <rFont val="ＭＳ Ｐ明朝"/>
        <family val="1"/>
      </rPr>
      <t>　　</t>
    </r>
    <r>
      <rPr>
        <i/>
        <u val="single"/>
        <sz val="11"/>
        <rFont val="ＭＳ Ｐ明朝"/>
        <family val="1"/>
      </rPr>
      <t>記入上の注意</t>
    </r>
    <r>
      <rPr>
        <sz val="11"/>
        <rFont val="ＭＳ Ｐ明朝"/>
        <family val="1"/>
      </rPr>
      <t>：</t>
    </r>
  </si>
  <si>
    <t>　　　　①　保有台数[A列]に記入した台数のうち、今年度末までに規制猶予期限が切れる車両台数を、Ｂ列に記入してください。</t>
  </si>
  <si>
    <t>　　　　②　規制猶予期限が切れる車両がない場合には、Ｂ列に0台と記入してください。</t>
  </si>
  <si>
    <r>
      <t>　　　　③　Ｂ列の「</t>
    </r>
    <r>
      <rPr>
        <sz val="10"/>
        <rFont val="ＭＳ ゴシック"/>
        <family val="3"/>
      </rPr>
      <t>-------</t>
    </r>
    <r>
      <rPr>
        <sz val="10"/>
        <rFont val="ＭＳ Ｐ明朝"/>
        <family val="1"/>
      </rPr>
      <t>」は、規制適合車です。</t>
    </r>
  </si>
  <si>
    <t>最新規制適合ディーゼル車の導入について計画を策定し、目標達成に向けて導入に取組んでいる[レベル２]</t>
  </si>
  <si>
    <t>＜認証項目＞</t>
  </si>
  <si>
    <r>
      <t>→　</t>
    </r>
    <r>
      <rPr>
        <u val="double"/>
        <sz val="10"/>
        <rFont val="ＭＳ Ｐ明朝"/>
        <family val="1"/>
      </rPr>
      <t>下表Ｃ列</t>
    </r>
    <r>
      <rPr>
        <sz val="10"/>
        <rFont val="ＭＳ Ｐ明朝"/>
        <family val="1"/>
      </rPr>
      <t>に、今年度分の代替え目標台数を記入してください。</t>
    </r>
  </si>
  <si>
    <t>　　　①　今年度分の代替え目標台数[Ｃ列]は、代替で変わる新しい型式ではなく、[Ａ列]に記入した車両の代替対象の</t>
  </si>
  <si>
    <t>　　　　　 型式の欄に記入して下さい。</t>
  </si>
  <si>
    <t>　　　②　計画は策定しているが、今年度計画が0台の場合や、今年度の代替が済んでいる場合は0台と記入してください。</t>
  </si>
  <si>
    <t>ディーゼル車排出ガス規制区分 ※
（型式の識別記号）</t>
  </si>
  <si>
    <t>A</t>
  </si>
  <si>
    <t>B</t>
  </si>
  <si>
    <t>C</t>
  </si>
  <si>
    <r>
      <rPr>
        <sz val="10"/>
        <rFont val="ＭＳ Ｐゴシック"/>
        <family val="3"/>
      </rPr>
      <t xml:space="preserve"> 平成30年規制適合車</t>
    </r>
    <r>
      <rPr>
        <sz val="9"/>
        <rFont val="ＭＳ Ｐゴシック"/>
        <family val="3"/>
      </rPr>
      <t xml:space="preserve"> (低燃費かつ低排出ガス認定車)
 (4JE,4NE,5JE,6JE,他)</t>
    </r>
  </si>
  <si>
    <t>-------</t>
  </si>
  <si>
    <r>
      <t xml:space="preserve"> 平成28,30年規制適合車
 </t>
    </r>
    <r>
      <rPr>
        <sz val="9"/>
        <rFont val="ＭＳ Ｐゴシック"/>
        <family val="3"/>
      </rPr>
      <t>（2KG,2PG,3KE,3KF,4KF,他)</t>
    </r>
  </si>
  <si>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</si>
  <si>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</si>
  <si>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</si>
  <si>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</si>
  <si>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t>-------</t>
  </si>
  <si>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</si>
  <si>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</si>
  <si>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</si>
  <si>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</si>
  <si>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</si>
  <si>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</si>
  <si>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</si>
  <si>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</si>
  <si>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</si>
  <si>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</si>
  <si>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</si>
  <si>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</si>
  <si>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</si>
  <si>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網掛け部分がNOx・PM法非適合車(規制対象車)です。ただし、型式によってはNOx・PM法適合車（規制対象外）が</t>
  </si>
  <si>
    <t>　　あります。</t>
  </si>
  <si>
    <t>導入計画に基づいて、最新規制適合ディーゼル車の導入目標を達成している[レベル３]</t>
  </si>
  <si>
    <t>→　前年度の計画達成状況を下表に記入してください。</t>
  </si>
  <si>
    <t>　　前年度分代替え目標台数[A列]、代替え実績台数[B列]ともに、代替え（減車、廃車等）前の車両の</t>
  </si>
  <si>
    <t>　　型式欄に台数を記入してください。</t>
  </si>
  <si>
    <t>C＝B÷A×100</t>
  </si>
  <si>
    <t>％</t>
  </si>
  <si>
    <t>％</t>
  </si>
  <si>
    <r>
      <t>ディーゼル車排出ガス規制区分</t>
    </r>
    <r>
      <rPr>
        <vertAlign val="superscript"/>
        <sz val="11"/>
        <rFont val="ＭＳ Ｐゴシック"/>
        <family val="3"/>
      </rPr>
      <t>※1</t>
    </r>
    <r>
      <rPr>
        <sz val="11"/>
        <rFont val="ＭＳ Ｐゴシック"/>
        <family val="3"/>
      </rPr>
      <t xml:space="preserve">
（型式の識別記号）</t>
    </r>
  </si>
  <si>
    <t>東京都、埼玉県
条例※2による
今年度運行規制
対象車の台数</t>
  </si>
  <si>
    <t>千葉県、神奈川県
条例※2による
今年度運行規制
対象車の台数</t>
  </si>
  <si>
    <t>兵庫県条例※3
による今年度
運行規制対象車
の台数</t>
  </si>
  <si>
    <t xml:space="preserve">  大阪府条例※4
による今年度
運行規制対象車
の台数</t>
  </si>
  <si>
    <t>D</t>
  </si>
  <si>
    <t>E</t>
  </si>
  <si>
    <t>　　平成30年規制適合車
　　(低燃費かつ低排出ガス認定車)
　　(4JE,4NE,5JE,6JE,他)</t>
  </si>
  <si>
    <t>　　平成28,30年規制適合車
　　（2KG,2PG,3KE,3KF,4KF,他)</t>
  </si>
  <si>
    <r>
      <t xml:space="preserve">平成21,22年規制適合車
</t>
    </r>
    <r>
      <rPr>
        <sz val="9"/>
        <rFont val="ＭＳ Ｐゴシック"/>
        <family val="3"/>
      </rPr>
      <t>(SKG,LKG,SDG,LDG,LKF,QDG,QDF,LDF,他)</t>
    </r>
  </si>
  <si>
    <r>
      <t>平成17年規制適合車
(低燃費かつ低排出ガス認定車）（BKG,NKG,PKG,CKG,DKG,</t>
    </r>
    <r>
      <rPr>
        <sz val="10"/>
        <rFont val="ＭＳ Ｐゴシック"/>
        <family val="3"/>
      </rPr>
      <t>他</t>
    </r>
    <r>
      <rPr>
        <sz val="9"/>
        <rFont val="ＭＳ Ｐゴシック"/>
        <family val="3"/>
      </rPr>
      <t>)</t>
    </r>
  </si>
  <si>
    <t>　　　 網掛け部分がNox・PM法非適合車(規制対象車)です。ただし、型式によってはNox・PM法適合車（規制対象外）があります。</t>
  </si>
  <si>
    <t>※2　東京都、埼玉県、千葉県、神奈川県のディーゼル車規制は、ディーゼル車から排出されるPM（粒子状物質）に対するもので、1都3県全域</t>
  </si>
  <si>
    <t xml:space="preserve">        （東京都の島部を除く）を運行する車両に制限を加えています。</t>
  </si>
  <si>
    <t>※3　兵庫県のディーゼル車等の運行規制は、ディーゼル車等から排出されるNox（窒素酸化物）とPM（粒子状物質）に対するもので、兵庫県の</t>
  </si>
  <si>
    <t xml:space="preserve">       指定地域を運行する車両総重量8ｔ以上の車両に制限を加えています。</t>
  </si>
  <si>
    <t>※4　大阪府のディーゼル車等の運行規制は、ディーゼル車等から排出されるNox（窒素酸化物）とPM（粒子状物質）に対するもので、大阪府の</t>
  </si>
  <si>
    <t xml:space="preserve">     　指定地域を発着する(通過交通は可能)車両に制限を加えています。(平成21年1月1日より施行)</t>
  </si>
  <si>
    <r>
      <t>（管理年度に関係なく現時点から見た）</t>
    </r>
    <r>
      <rPr>
        <u val="double"/>
        <sz val="10"/>
        <rFont val="ＭＳ Ｐ明朝"/>
        <family val="1"/>
      </rPr>
      <t>直近２回分</t>
    </r>
    <r>
      <rPr>
        <sz val="10"/>
        <rFont val="ＭＳ Ｐ明朝"/>
        <family val="1"/>
      </rPr>
      <t>をご記入ください。</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</si>
</sst>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lt;=999]000;[&lt;=9999]000\-00;000\-0000"/>
    <numFmt numFmtId="211" formatCode="0_);[Red]\(0\)"/>
    <numFmt numFmtId="212" formatCode="[$€-2]\ #,##0.00_);[Red]\([$€-2]\ #,##0.00\)"/>
    <numFmt numFmtId="213" formatCode="#,##0_ ;[Red]\-#,##0\ "/>
    <numFmt numFmtId="214" formatCode="0.00_);[Red]\(0.00\)"/>
    <numFmt numFmtId="215" formatCode="0.00_ "/>
    <numFmt numFmtId="216" formatCode="0.00000000"/>
    <numFmt numFmtId="217" formatCode="0.0000000"/>
    <numFmt numFmtId="218" formatCode="0.000000"/>
    <numFmt numFmtId="219" formatCode="0.00000"/>
    <numFmt numFmtId="220" formatCode="0.0000"/>
    <numFmt numFmtId="221" formatCode="0.000"/>
    <numFmt numFmtId="222" formatCode="#,##0_);[Red]\(#,##0\)"/>
    <numFmt numFmtId="223" formatCode="#,##0_ "/>
    <numFmt numFmtId="224" formatCode="#,##0.00_);[Red]\(#,##0.00\)"/>
    <numFmt numFmtId="225" formatCode="0_ "/>
    <numFmt numFmtId="226" formatCode="#,##0.00_ ;[Red]\-#,##0.00\ "/>
    <numFmt numFmtId="227" formatCode="[$-411]ge\.m\.d;@"/>
    <numFmt numFmtId="228" formatCode="m/d;@"/>
    <numFmt numFmtId="229" formatCode="#,##0.0_);[Red]\(#,##0.0\)"/>
    <numFmt numFmtId="230" formatCode="#,###;[Red]\-#,###.0;"/>
    <numFmt numFmtId="231" formatCode="0.00000_ "/>
    <numFmt numFmtId="232" formatCode="#,##0.0"/>
    <numFmt numFmtId="233" formatCode="#,##0.00_ "/>
    <numFmt numFmtId="234" formatCode="#,##0.000"/>
    <numFmt numFmtId="235" formatCode="0.0_);[Red]\(0.0\)"/>
    <numFmt numFmtId="236" formatCode="#,##0.0_ "/>
    <numFmt numFmtId="237" formatCode="0.0%"/>
    <numFmt numFmtId="238" formatCode="#,##0.0_ ;[Red]\-#,##0.0\ "/>
  </numFmts>
  <fonts count="163">
    <font>
      <sz val="11"/>
      <name val="ＭＳ Ｐゴシック"/>
      <family val="3"/>
    </font>
    <font>
      <i/>
      <sz val="14"/>
      <name val="ＭＳ Ｐゴシック"/>
      <family val="3"/>
    </font>
    <font>
      <sz val="6"/>
      <name val="ＭＳ Ｐゴシック"/>
      <family val="3"/>
    </font>
    <font>
      <sz val="10.5"/>
      <name val="ＭＳ Ｐゴシック"/>
      <family val="3"/>
    </font>
    <font>
      <sz val="8"/>
      <name val="ＭＳ Ｐゴシック"/>
      <family val="3"/>
    </font>
    <font>
      <sz val="9"/>
      <name val="ＭＳ Ｐゴシック"/>
      <family val="3"/>
    </font>
    <font>
      <sz val="10"/>
      <name val="ＭＳ Ｐゴシック"/>
      <family val="3"/>
    </font>
    <font>
      <sz val="7"/>
      <name val="ＭＳ Ｐゴシック"/>
      <family val="3"/>
    </font>
    <font>
      <b/>
      <i/>
      <u val="single"/>
      <sz val="11"/>
      <name val="ＭＳ Ｐゴシック"/>
      <family val="3"/>
    </font>
    <font>
      <b/>
      <sz val="12"/>
      <name val="ＭＳ ゴシック"/>
      <family val="3"/>
    </font>
    <font>
      <u val="single"/>
      <sz val="11"/>
      <color indexed="12"/>
      <name val="ＭＳ Ｐゴシック"/>
      <family val="3"/>
    </font>
    <font>
      <u val="single"/>
      <sz val="11"/>
      <color indexed="36"/>
      <name val="ＭＳ Ｐゴシック"/>
      <family val="3"/>
    </font>
    <font>
      <b/>
      <sz val="16"/>
      <name val="ＭＳ ゴシック"/>
      <family val="3"/>
    </font>
    <font>
      <sz val="11"/>
      <name val="ＭＳ 明朝"/>
      <family val="1"/>
    </font>
    <font>
      <sz val="10"/>
      <name val="ＭＳ ゴシック"/>
      <family val="3"/>
    </font>
    <font>
      <sz val="14"/>
      <name val="ＭＳ 明朝"/>
      <family val="1"/>
    </font>
    <font>
      <sz val="12"/>
      <name val="ＭＳ 明朝"/>
      <family val="1"/>
    </font>
    <font>
      <sz val="9"/>
      <name val="ＭＳ 明朝"/>
      <family val="1"/>
    </font>
    <font>
      <sz val="6"/>
      <name val="ＭＳ 明朝"/>
      <family val="1"/>
    </font>
    <font>
      <b/>
      <sz val="11"/>
      <name val="ＭＳ 明朝"/>
      <family val="1"/>
    </font>
    <font>
      <b/>
      <sz val="12"/>
      <name val="ＭＳ 明朝"/>
      <family val="1"/>
    </font>
    <font>
      <sz val="10"/>
      <name val="ＭＳ 明朝"/>
      <family val="1"/>
    </font>
    <font>
      <i/>
      <sz val="10"/>
      <name val="ＭＳ ゴシック"/>
      <family val="3"/>
    </font>
    <font>
      <b/>
      <sz val="12"/>
      <name val="MS UI Gothic"/>
      <family val="3"/>
    </font>
    <font>
      <sz val="12"/>
      <name val="ＭＳ Ｐゴシック"/>
      <family val="3"/>
    </font>
    <font>
      <u val="single"/>
      <sz val="11"/>
      <name val="ＭＳ Ｐゴシック"/>
      <family val="3"/>
    </font>
    <font>
      <b/>
      <sz val="11"/>
      <name val="HG行書体"/>
      <family val="4"/>
    </font>
    <font>
      <vertAlign val="subscript"/>
      <sz val="8"/>
      <name val="ＭＳ Ｐゴシック"/>
      <family val="3"/>
    </font>
    <font>
      <vertAlign val="superscript"/>
      <sz val="8"/>
      <name val="ＭＳ Ｐゴシック"/>
      <family val="3"/>
    </font>
    <font>
      <vertAlign val="superscript"/>
      <sz val="9"/>
      <name val="ＭＳ Ｐゴシック"/>
      <family val="3"/>
    </font>
    <font>
      <b/>
      <sz val="10"/>
      <name val="HG行書体"/>
      <family val="4"/>
    </font>
    <font>
      <b/>
      <sz val="12"/>
      <name val="HG行書体"/>
      <family val="4"/>
    </font>
    <font>
      <strike/>
      <sz val="11"/>
      <name val="ＭＳ Ｐゴシック"/>
      <family val="3"/>
    </font>
    <font>
      <i/>
      <sz val="10"/>
      <name val="ＭＳ 明朝"/>
      <family val="1"/>
    </font>
    <font>
      <b/>
      <sz val="12"/>
      <name val="ＭＳ Ｐゴシック"/>
      <family val="3"/>
    </font>
    <font>
      <sz val="11"/>
      <name val="ＭＳ Ｐ明朝"/>
      <family val="1"/>
    </font>
    <font>
      <sz val="10.5"/>
      <name val="ＭＳ Ｐ明朝"/>
      <family val="1"/>
    </font>
    <font>
      <i/>
      <u val="single"/>
      <sz val="11"/>
      <name val="ＭＳ Ｐ明朝"/>
      <family val="1"/>
    </font>
    <font>
      <u val="single"/>
      <sz val="11"/>
      <name val="ＭＳ Ｐ明朝"/>
      <family val="1"/>
    </font>
    <font>
      <i/>
      <sz val="11"/>
      <name val="ＭＳ Ｐ明朝"/>
      <family val="1"/>
    </font>
    <font>
      <sz val="11"/>
      <name val="HGP教科書体"/>
      <family val="1"/>
    </font>
    <font>
      <b/>
      <sz val="12"/>
      <name val="HGP教科書体"/>
      <family val="1"/>
    </font>
    <font>
      <b/>
      <sz val="14"/>
      <name val="HGP教科書体"/>
      <family val="1"/>
    </font>
    <font>
      <sz val="24"/>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sz val="26"/>
      <name val="ＭＳ ゴシック"/>
      <family val="3"/>
    </font>
    <font>
      <i/>
      <sz val="11"/>
      <name val="AR P丸ゴシック体M"/>
      <family val="3"/>
    </font>
    <font>
      <i/>
      <u val="single"/>
      <sz val="10.5"/>
      <name val="ＭＳ Ｐ明朝"/>
      <family val="1"/>
    </font>
    <font>
      <b/>
      <sz val="10"/>
      <name val="ＭＳ 明朝"/>
      <family val="1"/>
    </font>
    <font>
      <vertAlign val="subscript"/>
      <sz val="10"/>
      <name val="ＭＳ 明朝"/>
      <family val="1"/>
    </font>
    <font>
      <i/>
      <sz val="11"/>
      <name val="AR丸ゴシック体M"/>
      <family val="3"/>
    </font>
    <font>
      <sz val="9"/>
      <name val="ＭＳ Ｐ明朝"/>
      <family val="1"/>
    </font>
    <font>
      <sz val="10"/>
      <name val="ＭＳ Ｐ明朝"/>
      <family val="1"/>
    </font>
    <font>
      <vertAlign val="subscript"/>
      <sz val="7"/>
      <name val="ＭＳ Ｐゴシック"/>
      <family val="3"/>
    </font>
    <font>
      <sz val="9"/>
      <name val="ＭＳ ゴシック"/>
      <family val="3"/>
    </font>
    <font>
      <vertAlign val="superscript"/>
      <sz val="10"/>
      <name val="ＭＳ Ｐゴシック"/>
      <family val="3"/>
    </font>
    <font>
      <i/>
      <sz val="11"/>
      <name val="ＭＳ Ｐゴシック"/>
      <family val="3"/>
    </font>
    <font>
      <strike/>
      <sz val="9"/>
      <color indexed="10"/>
      <name val="ＭＳ Ｐゴシック"/>
      <family val="3"/>
    </font>
    <font>
      <u val="double"/>
      <sz val="10"/>
      <name val="ＭＳ Ｐ明朝"/>
      <family val="1"/>
    </font>
    <font>
      <sz val="8"/>
      <name val="ＭＳ Ｐ明朝"/>
      <family val="1"/>
    </font>
    <font>
      <sz val="8"/>
      <name val="ＭＳ 明朝"/>
      <family val="1"/>
    </font>
    <font>
      <u val="single"/>
      <sz val="10"/>
      <name val="ＭＳ Ｐ明朝"/>
      <family val="1"/>
    </font>
    <font>
      <sz val="11"/>
      <name val="HG教科書体"/>
      <family val="1"/>
    </font>
    <font>
      <b/>
      <sz val="10"/>
      <name val="HGS行書体"/>
      <family val="4"/>
    </font>
    <font>
      <sz val="18"/>
      <name val="ＭＳ Ｐゴシック"/>
      <family val="3"/>
    </font>
    <font>
      <i/>
      <vertAlign val="subscript"/>
      <sz val="10"/>
      <name val="ＭＳ ゴシック"/>
      <family val="3"/>
    </font>
    <font>
      <b/>
      <sz val="11"/>
      <name val="ＭＳ Ｐゴシック"/>
      <family val="3"/>
    </font>
    <font>
      <sz val="16"/>
      <name val="ＭＳ Ｐゴシック"/>
      <family val="3"/>
    </font>
    <font>
      <b/>
      <sz val="36"/>
      <name val="ＭＳ Ｐゴシック"/>
      <family val="3"/>
    </font>
    <font>
      <b/>
      <sz val="24"/>
      <name val="ＭＳ Ｐゴシック"/>
      <family val="3"/>
    </font>
    <font>
      <sz val="24"/>
      <name val="ＭＳ Ｐゴシック"/>
      <family val="3"/>
    </font>
    <font>
      <b/>
      <sz val="28"/>
      <name val="ＭＳ Ｐゴシック"/>
      <family val="3"/>
    </font>
    <font>
      <b/>
      <sz val="16"/>
      <name val="ＭＳ Ｐゴシック"/>
      <family val="3"/>
    </font>
    <font>
      <sz val="14"/>
      <name val="ＭＳ Ｐゴシック"/>
      <family val="3"/>
    </font>
    <font>
      <u val="single"/>
      <sz val="16"/>
      <name val="ＭＳ Ｐゴシック"/>
      <family val="3"/>
    </font>
    <font>
      <b/>
      <sz val="8"/>
      <name val="ＭＳ Ｐゴシック"/>
      <family val="3"/>
    </font>
    <font>
      <sz val="20"/>
      <name val="ＭＳ Ｐゴシック"/>
      <family val="3"/>
    </font>
    <font>
      <sz val="18"/>
      <color indexed="8"/>
      <name val="ＭＳ Ｐゴシック"/>
      <family val="3"/>
    </font>
    <font>
      <sz val="10"/>
      <color indexed="8"/>
      <name val="ＭＳ Ｐゴシック"/>
      <family val="3"/>
    </font>
    <font>
      <sz val="11"/>
      <color indexed="8"/>
      <name val="ＭＳ Ｐゴシック"/>
      <family val="3"/>
    </font>
    <font>
      <b/>
      <i/>
      <sz val="11"/>
      <name val="ＭＳ ゴシック"/>
      <family val="3"/>
    </font>
    <font>
      <u val="single"/>
      <sz val="12"/>
      <name val="HGSｺﾞｼｯｸE"/>
      <family val="3"/>
    </font>
    <font>
      <u val="single"/>
      <sz val="12"/>
      <color indexed="10"/>
      <name val="HGSｺﾞｼｯｸE"/>
      <family val="3"/>
    </font>
    <font>
      <sz val="12"/>
      <name val="HGSｺﾞｼｯｸE"/>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sz val="9"/>
      <color indexed="8"/>
      <name val="ＭＳ Ｐゴシック"/>
      <family val="3"/>
    </font>
    <font>
      <sz val="10"/>
      <color indexed="8"/>
      <name val="ＭＳ Ｐ明朝"/>
      <family val="1"/>
    </font>
    <font>
      <u val="single"/>
      <sz val="10"/>
      <color indexed="8"/>
      <name val="ＭＳ Ｐ明朝"/>
      <family val="1"/>
    </font>
    <font>
      <sz val="11"/>
      <color indexed="8"/>
      <name val="ＭＳ Ｐ明朝"/>
      <family val="1"/>
    </font>
    <font>
      <i/>
      <sz val="11"/>
      <color indexed="8"/>
      <name val="ＭＳ Ｐ明朝"/>
      <family val="1"/>
    </font>
    <font>
      <i/>
      <u val="single"/>
      <sz val="11"/>
      <color indexed="8"/>
      <name val="ＭＳ Ｐ明朝"/>
      <family val="1"/>
    </font>
    <font>
      <sz val="9"/>
      <color indexed="8"/>
      <name val="ＭＳ Ｐ明朝"/>
      <family val="1"/>
    </font>
    <font>
      <b/>
      <sz val="11"/>
      <color indexed="8"/>
      <name val="HG正楷書体-PRO"/>
      <family val="4"/>
    </font>
    <font>
      <b/>
      <sz val="11"/>
      <color indexed="8"/>
      <name val="HG行書体"/>
      <family val="4"/>
    </font>
    <font>
      <b/>
      <sz val="10"/>
      <color indexed="8"/>
      <name val="HG正楷書体-PRO"/>
      <family val="4"/>
    </font>
    <font>
      <b/>
      <sz val="12"/>
      <color indexed="8"/>
      <name val="HG正楷書体-PRO"/>
      <family val="4"/>
    </font>
    <font>
      <b/>
      <sz val="11"/>
      <name val="HG正楷書体-PRO"/>
      <family val="4"/>
    </font>
    <font>
      <b/>
      <u val="single"/>
      <sz val="9"/>
      <name val="ＭＳ Ｐゴシック"/>
      <family val="3"/>
    </font>
    <font>
      <b/>
      <sz val="11"/>
      <name val="ＭＳ Ｐ明朝"/>
      <family val="1"/>
    </font>
    <font>
      <b/>
      <u val="single"/>
      <sz val="11"/>
      <name val="ＭＳ Ｐ明朝"/>
      <family val="1"/>
    </font>
    <font>
      <sz val="11"/>
      <name val="HG正楷書体-PRO"/>
      <family val="4"/>
    </font>
    <font>
      <b/>
      <sz val="10"/>
      <name val="HG正楷書体-PRO"/>
      <family val="4"/>
    </font>
    <font>
      <b/>
      <sz val="9"/>
      <name val="HG正楷書体-PRO"/>
      <family val="4"/>
    </font>
    <font>
      <b/>
      <sz val="12"/>
      <name val="HG正楷書体-PRO"/>
      <family val="4"/>
    </font>
    <font>
      <b/>
      <sz val="18"/>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b/>
      <sz val="16"/>
      <color indexed="8"/>
      <name val="ＭＳ Ｐゴシック"/>
      <family val="3"/>
    </font>
    <font>
      <b/>
      <sz val="16"/>
      <color indexed="8"/>
      <name val="Calibri"/>
      <family val="2"/>
    </font>
    <font>
      <b/>
      <sz val="20"/>
      <color indexed="8"/>
      <name val="ＭＳ Ｐゴシック"/>
      <family val="3"/>
    </font>
    <font>
      <b/>
      <sz val="20"/>
      <color indexed="8"/>
      <name val="Calibri"/>
      <family val="2"/>
    </font>
    <font>
      <b/>
      <sz val="18"/>
      <color indexed="8"/>
      <name val="ＭＳ Ｐゴシック"/>
      <family val="3"/>
    </font>
    <font>
      <b/>
      <sz val="18"/>
      <color indexed="8"/>
      <name val="Calibri"/>
      <family val="2"/>
    </font>
    <font>
      <sz val="24"/>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hair"/>
    </border>
    <border>
      <left>
        <color indexed="63"/>
      </left>
      <right style="double"/>
      <top style="hair"/>
      <bottom style="hair"/>
    </border>
    <border>
      <left style="thin"/>
      <right style="hair"/>
      <top style="hair"/>
      <bottom style="hair"/>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color indexed="63"/>
      </top>
      <bottom style="hair"/>
    </border>
    <border>
      <left>
        <color indexed="63"/>
      </left>
      <right>
        <color indexed="63"/>
      </right>
      <top style="hair"/>
      <bottom style="double"/>
    </border>
    <border>
      <left>
        <color indexed="63"/>
      </left>
      <right style="thin"/>
      <top style="hair"/>
      <bottom style="double"/>
    </border>
    <border>
      <left>
        <color indexed="63"/>
      </left>
      <right>
        <color indexed="63"/>
      </right>
      <top>
        <color indexed="63"/>
      </top>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color indexed="63"/>
      </right>
      <top style="hair"/>
      <bottom style="hair"/>
    </border>
    <border>
      <left style="thin"/>
      <right>
        <color indexed="63"/>
      </right>
      <top style="double"/>
      <bottom style="hair"/>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style="thin"/>
      <bottom>
        <color indexed="63"/>
      </bottom>
    </border>
    <border>
      <left>
        <color indexed="63"/>
      </left>
      <right style="thin"/>
      <top style="hair"/>
      <bottom>
        <color indexed="63"/>
      </bottom>
    </border>
    <border>
      <left style="thin"/>
      <right style="thin"/>
      <top style="thin"/>
      <bottom style="thin"/>
    </border>
    <border>
      <left style="thin"/>
      <right>
        <color indexed="63"/>
      </right>
      <top style="thin"/>
      <bottom style="hair"/>
    </border>
    <border>
      <left style="thin"/>
      <right>
        <color indexed="63"/>
      </right>
      <top style="hair"/>
      <bottom style="thin"/>
    </border>
    <border>
      <left style="thin"/>
      <right style="thin"/>
      <top style="hair"/>
      <bottom style="thin"/>
    </border>
    <border>
      <left>
        <color indexed="63"/>
      </left>
      <right>
        <color indexed="63"/>
      </right>
      <top>
        <color indexed="63"/>
      </top>
      <bottom style="double"/>
    </border>
    <border>
      <left>
        <color indexed="63"/>
      </left>
      <right style="thin"/>
      <top>
        <color indexed="63"/>
      </top>
      <bottom style="double"/>
    </border>
    <border>
      <left style="thin"/>
      <right style="hair"/>
      <top style="hair"/>
      <bottom style="thin"/>
    </border>
    <border>
      <left style="thin"/>
      <right>
        <color indexed="63"/>
      </right>
      <top style="hair"/>
      <bottom style="double"/>
    </border>
    <border>
      <left style="thin"/>
      <right>
        <color indexed="63"/>
      </right>
      <top style="double"/>
      <bottom style="thin"/>
    </border>
    <border>
      <left>
        <color indexed="63"/>
      </left>
      <right>
        <color indexed="63"/>
      </right>
      <top style="hair"/>
      <bottom style="thin"/>
    </border>
    <border>
      <left>
        <color indexed="63"/>
      </left>
      <right>
        <color indexed="63"/>
      </right>
      <top style="thin"/>
      <bottom style="hair"/>
    </border>
    <border>
      <left style="thin"/>
      <right>
        <color indexed="63"/>
      </right>
      <top>
        <color indexed="63"/>
      </top>
      <bottom style="double"/>
    </border>
    <border>
      <left style="thin"/>
      <right>
        <color indexed="63"/>
      </right>
      <top>
        <color indexed="63"/>
      </top>
      <bottom style="thin"/>
    </border>
    <border>
      <left style="double"/>
      <right>
        <color indexed="63"/>
      </right>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style="thin"/>
      <top style="thin"/>
      <bottom style="hair"/>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double"/>
      <right>
        <color indexed="63"/>
      </right>
      <top>
        <color indexed="63"/>
      </top>
      <bottom style="hair"/>
    </border>
    <border>
      <left style="double"/>
      <right>
        <color indexed="63"/>
      </right>
      <top style="hair"/>
      <bottom style="thin"/>
    </border>
    <border>
      <left style="double"/>
      <right>
        <color indexed="63"/>
      </right>
      <top>
        <color indexed="63"/>
      </top>
      <bottom style="thin"/>
    </border>
    <border>
      <left>
        <color indexed="63"/>
      </left>
      <right>
        <color indexed="63"/>
      </right>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style="hair"/>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color indexed="63"/>
      </top>
      <bottom style="double"/>
    </border>
    <border>
      <left style="thin"/>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style="thin"/>
      <top style="thin"/>
      <bottom style="double"/>
    </border>
    <border>
      <left style="thin"/>
      <right style="thin"/>
      <top style="thin"/>
      <bottom style="double"/>
    </border>
    <border>
      <left style="double"/>
      <right>
        <color indexed="63"/>
      </right>
      <top style="double"/>
      <bottom style="hair"/>
    </border>
    <border>
      <left style="double"/>
      <right>
        <color indexed="63"/>
      </right>
      <top style="hair"/>
      <bottom>
        <color indexed="63"/>
      </bottom>
    </border>
    <border>
      <left style="double"/>
      <right>
        <color indexed="63"/>
      </right>
      <top style="double"/>
      <bottom style="thin"/>
    </border>
    <border>
      <left>
        <color indexed="63"/>
      </left>
      <right style="double"/>
      <top style="double"/>
      <bottom style="thin"/>
    </border>
    <border>
      <left style="thin"/>
      <right>
        <color indexed="63"/>
      </right>
      <top style="hair"/>
      <bottom>
        <color indexed="63"/>
      </bottom>
    </border>
    <border>
      <left style="thin"/>
      <right style="thin"/>
      <top style="hair"/>
      <bottom>
        <color indexed="63"/>
      </bottom>
    </border>
    <border>
      <left style="thin"/>
      <right style="thin"/>
      <top>
        <color indexed="63"/>
      </top>
      <bottom style="hair"/>
    </border>
    <border>
      <left style="thin"/>
      <right style="thin"/>
      <top style="double"/>
      <bottom style="thin"/>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style="thin"/>
      <right style="thin"/>
      <top style="hair"/>
      <bottom style="double"/>
    </border>
    <border>
      <left>
        <color indexed="63"/>
      </left>
      <right style="double"/>
      <top>
        <color indexed="63"/>
      </top>
      <bottom style="hair"/>
    </border>
    <border>
      <left>
        <color indexed="63"/>
      </left>
      <right style="hair"/>
      <top style="hair"/>
      <bottom style="hair"/>
    </border>
    <border>
      <left>
        <color indexed="63"/>
      </left>
      <right style="hair"/>
      <top style="hair"/>
      <bottom style="thin"/>
    </border>
    <border>
      <left style="thin"/>
      <right style="hair"/>
      <top style="hair"/>
      <bottom>
        <color indexed="63"/>
      </bottom>
    </border>
    <border>
      <left style="thin"/>
      <right style="hair"/>
      <top>
        <color indexed="63"/>
      </top>
      <bottom style="hair"/>
    </border>
    <border>
      <left style="thin"/>
      <right style="hair"/>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0"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8" fillId="0" borderId="0" applyNumberFormat="0" applyFill="0" applyBorder="0" applyAlignment="0" applyProtection="0"/>
    <xf numFmtId="0" fontId="149" fillId="25" borderId="1" applyNumberFormat="0" applyAlignment="0" applyProtection="0"/>
    <xf numFmtId="0" fontId="150"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151" fillId="0" borderId="3" applyNumberFormat="0" applyFill="0" applyAlignment="0" applyProtection="0"/>
    <xf numFmtId="0" fontId="152" fillId="28" borderId="0" applyNumberFormat="0" applyBorder="0" applyAlignment="0" applyProtection="0"/>
    <xf numFmtId="0" fontId="153" fillId="29" borderId="4" applyNumberFormat="0" applyAlignment="0" applyProtection="0"/>
    <xf numFmtId="0" fontId="1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5" fillId="0" borderId="5" applyNumberFormat="0" applyFill="0" applyAlignment="0" applyProtection="0"/>
    <xf numFmtId="0" fontId="156" fillId="0" borderId="6" applyNumberFormat="0" applyFill="0" applyAlignment="0" applyProtection="0"/>
    <xf numFmtId="0" fontId="157" fillId="0" borderId="7" applyNumberFormat="0" applyFill="0" applyAlignment="0" applyProtection="0"/>
    <xf numFmtId="0" fontId="157" fillId="0" borderId="0" applyNumberFormat="0" applyFill="0" applyBorder="0" applyAlignment="0" applyProtection="0"/>
    <xf numFmtId="0" fontId="158" fillId="0" borderId="8" applyNumberFormat="0" applyFill="0" applyAlignment="0" applyProtection="0"/>
    <xf numFmtId="0" fontId="159" fillId="29" borderId="9" applyNumberFormat="0" applyAlignment="0" applyProtection="0"/>
    <xf numFmtId="0" fontId="1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1" fillId="30" borderId="4" applyNumberFormat="0" applyAlignment="0" applyProtection="0"/>
    <xf numFmtId="0" fontId="14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 fillId="0" borderId="0" applyNumberFormat="0" applyFill="0" applyBorder="0" applyAlignment="0" applyProtection="0"/>
    <xf numFmtId="0" fontId="162" fillId="31" borderId="0" applyNumberFormat="0" applyBorder="0" applyAlignment="0" applyProtection="0"/>
  </cellStyleXfs>
  <cellXfs count="1335">
    <xf numFmtId="0" fontId="0" fillId="0" borderId="0" xfId="0" applyAlignment="1">
      <alignment/>
    </xf>
    <xf numFmtId="0" fontId="1"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Alignment="1">
      <alignment vertical="center"/>
    </xf>
    <xf numFmtId="0" fontId="13" fillId="0" borderId="0" xfId="70" applyFont="1">
      <alignment vertical="center"/>
      <protection/>
    </xf>
    <xf numFmtId="0" fontId="14" fillId="0" borderId="0" xfId="70" applyFont="1" applyAlignment="1">
      <alignment/>
      <protection/>
    </xf>
    <xf numFmtId="0" fontId="15" fillId="0" borderId="0" xfId="70" applyFont="1" applyAlignment="1">
      <alignment/>
      <protection/>
    </xf>
    <xf numFmtId="0" fontId="15" fillId="0" borderId="0" xfId="70" applyFont="1" applyAlignment="1">
      <alignment horizontal="center"/>
      <protection/>
    </xf>
    <xf numFmtId="0" fontId="13" fillId="0" borderId="0" xfId="70" applyFont="1" applyAlignment="1">
      <alignment wrapText="1"/>
      <protection/>
    </xf>
    <xf numFmtId="0" fontId="13" fillId="0" borderId="0" xfId="70" applyFont="1" applyAlignment="1">
      <alignment/>
      <protection/>
    </xf>
    <xf numFmtId="0" fontId="9" fillId="0" borderId="0" xfId="70" applyFont="1" applyAlignment="1">
      <alignment/>
      <protection/>
    </xf>
    <xf numFmtId="0" fontId="16" fillId="0" borderId="0" xfId="70" applyFont="1" applyAlignment="1">
      <alignment/>
      <protection/>
    </xf>
    <xf numFmtId="0" fontId="13" fillId="0" borderId="0" xfId="70" applyFont="1" applyAlignment="1">
      <alignment vertical="center" wrapText="1"/>
      <protection/>
    </xf>
    <xf numFmtId="0" fontId="17" fillId="0" borderId="0" xfId="70" applyFont="1" applyAlignment="1">
      <alignment horizontal="center" vertical="center"/>
      <protection/>
    </xf>
    <xf numFmtId="0" fontId="18" fillId="0" borderId="0" xfId="70" applyFont="1" applyAlignment="1">
      <alignment horizontal="center" vertical="center"/>
      <protection/>
    </xf>
    <xf numFmtId="0" fontId="19" fillId="0" borderId="0" xfId="70" applyFont="1" applyAlignment="1">
      <alignment vertical="center" wrapText="1"/>
      <protection/>
    </xf>
    <xf numFmtId="0" fontId="32" fillId="0" borderId="0" xfId="0" applyFont="1" applyFill="1" applyBorder="1" applyAlignment="1" applyProtection="1">
      <alignment horizontal="center" vertical="center"/>
      <protection locked="0"/>
    </xf>
    <xf numFmtId="0" fontId="20" fillId="0" borderId="0" xfId="70" applyFont="1" applyFill="1" applyAlignment="1">
      <alignment horizontal="center" vertical="center"/>
      <protection/>
    </xf>
    <xf numFmtId="0" fontId="21" fillId="0" borderId="0" xfId="70" applyFont="1" applyBorder="1" applyAlignment="1">
      <alignment vertical="center" wrapText="1"/>
      <protection/>
    </xf>
    <xf numFmtId="0" fontId="21" fillId="0" borderId="0" xfId="70" applyFont="1" applyAlignment="1">
      <alignment vertical="center" wrapText="1"/>
      <protection/>
    </xf>
    <xf numFmtId="0" fontId="20" fillId="0" borderId="0" xfId="70" applyFont="1" applyAlignment="1">
      <alignment horizontal="center" vertical="center"/>
      <protection/>
    </xf>
    <xf numFmtId="0" fontId="15" fillId="0" borderId="0" xfId="70" applyFont="1" applyAlignment="1" applyProtection="1">
      <alignment vertical="top"/>
      <protection locked="0"/>
    </xf>
    <xf numFmtId="0" fontId="15" fillId="0" borderId="0" xfId="70" applyFont="1" applyAlignment="1">
      <alignment vertical="top"/>
      <protection/>
    </xf>
    <xf numFmtId="0" fontId="17" fillId="0" borderId="0" xfId="69" applyFont="1" applyAlignment="1">
      <alignment horizontal="center" vertical="center"/>
      <protection/>
    </xf>
    <xf numFmtId="0" fontId="18" fillId="0" borderId="0" xfId="69" applyFont="1" applyAlignment="1">
      <alignment horizontal="center" vertical="center"/>
      <protection/>
    </xf>
    <xf numFmtId="0" fontId="19" fillId="0" borderId="0" xfId="69" applyFont="1" applyAlignment="1">
      <alignment vertical="center" wrapText="1"/>
      <protection/>
    </xf>
    <xf numFmtId="0" fontId="13" fillId="0" borderId="0" xfId="69" applyFont="1">
      <alignment vertical="center"/>
      <protection/>
    </xf>
    <xf numFmtId="0" fontId="15" fillId="0" borderId="0" xfId="69" applyFont="1" applyAlignment="1" applyProtection="1">
      <alignment vertical="top"/>
      <protection locked="0"/>
    </xf>
    <xf numFmtId="0" fontId="9" fillId="0" borderId="0" xfId="72" applyFont="1" applyAlignment="1">
      <alignment/>
      <protection/>
    </xf>
    <xf numFmtId="0" fontId="16" fillId="0" borderId="0" xfId="72" applyFont="1" applyAlignment="1">
      <alignment/>
      <protection/>
    </xf>
    <xf numFmtId="0" fontId="13" fillId="0" borderId="0" xfId="72" applyFont="1" applyAlignment="1">
      <alignment vertical="center" wrapText="1"/>
      <protection/>
    </xf>
    <xf numFmtId="0" fontId="13" fillId="0" borderId="0" xfId="72" applyFont="1">
      <alignment vertical="center"/>
      <protection/>
    </xf>
    <xf numFmtId="0" fontId="17" fillId="0" borderId="0" xfId="72" applyFont="1" applyAlignment="1">
      <alignment horizontal="center" vertical="center"/>
      <protection/>
    </xf>
    <xf numFmtId="0" fontId="18" fillId="0" borderId="0" xfId="72" applyFont="1" applyAlignment="1">
      <alignment horizontal="center" vertical="center"/>
      <protection/>
    </xf>
    <xf numFmtId="0" fontId="19" fillId="0" borderId="0" xfId="72" applyFont="1" applyAlignment="1">
      <alignment vertical="center" wrapText="1"/>
      <protection/>
    </xf>
    <xf numFmtId="0" fontId="15" fillId="0" borderId="0" xfId="72" applyFont="1" applyAlignment="1" applyProtection="1">
      <alignment vertical="top"/>
      <protection locked="0"/>
    </xf>
    <xf numFmtId="0" fontId="21" fillId="0" borderId="0" xfId="72" applyFont="1" applyAlignment="1">
      <alignment vertical="center" wrapText="1"/>
      <protection/>
    </xf>
    <xf numFmtId="0" fontId="20" fillId="0" borderId="0" xfId="72" applyFont="1" applyAlignment="1">
      <alignment horizontal="center" vertical="center"/>
      <protection/>
    </xf>
    <xf numFmtId="0" fontId="15" fillId="0" borderId="0" xfId="72" applyFont="1" applyAlignment="1">
      <alignment vertical="top"/>
      <protection/>
    </xf>
    <xf numFmtId="0" fontId="23" fillId="0" borderId="0" xfId="72" applyFont="1" applyAlignment="1">
      <alignment/>
      <protection/>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0" fillId="0" borderId="0" xfId="0" applyAlignment="1">
      <alignment vertical="top"/>
    </xf>
    <xf numFmtId="0" fontId="44" fillId="0" borderId="0" xfId="0" applyFont="1" applyAlignment="1">
      <alignment horizontal="center" vertical="center"/>
    </xf>
    <xf numFmtId="0" fontId="40" fillId="0" borderId="0" xfId="0" applyFont="1" applyAlignment="1">
      <alignment/>
    </xf>
    <xf numFmtId="0" fontId="46" fillId="0" borderId="0" xfId="0" applyFont="1" applyAlignment="1">
      <alignment horizontal="center" vertical="center"/>
    </xf>
    <xf numFmtId="0" fontId="45" fillId="0" borderId="0" xfId="0" applyFont="1" applyAlignment="1">
      <alignment vertical="center"/>
    </xf>
    <xf numFmtId="0" fontId="40" fillId="0" borderId="0" xfId="0" applyFont="1" applyAlignment="1">
      <alignment vertical="center"/>
    </xf>
    <xf numFmtId="0" fontId="0" fillId="0" borderId="0" xfId="0" applyFont="1" applyAlignment="1">
      <alignment/>
    </xf>
    <xf numFmtId="0" fontId="45" fillId="0" borderId="0" xfId="65" applyFont="1">
      <alignment/>
      <protection/>
    </xf>
    <xf numFmtId="0" fontId="40" fillId="0" borderId="0" xfId="65" applyFont="1">
      <alignment/>
      <protection/>
    </xf>
    <xf numFmtId="0" fontId="37" fillId="0" borderId="0" xfId="0" applyFont="1" applyAlignment="1">
      <alignment horizontal="left" vertical="center"/>
    </xf>
    <xf numFmtId="0" fontId="50" fillId="0" borderId="0" xfId="0" applyFont="1" applyAlignment="1">
      <alignment vertical="center"/>
    </xf>
    <xf numFmtId="0" fontId="51" fillId="0" borderId="0" xfId="0" applyFont="1" applyAlignment="1">
      <alignment vertical="center"/>
    </xf>
    <xf numFmtId="0" fontId="52" fillId="0" borderId="0" xfId="72" applyFont="1" applyAlignment="1">
      <alignment vertical="center" wrapText="1"/>
      <protection/>
    </xf>
    <xf numFmtId="0" fontId="4"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horizontal="lef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center" vertical="center" wrapText="1"/>
    </xf>
    <xf numFmtId="0" fontId="4" fillId="0" borderId="0" xfId="0" applyFont="1" applyBorder="1" applyAlignment="1">
      <alignment vertical="center" wrapText="1"/>
    </xf>
    <xf numFmtId="0" fontId="5" fillId="0" borderId="16" xfId="0" applyFont="1" applyBorder="1" applyAlignment="1">
      <alignment horizontal="center" vertical="center"/>
    </xf>
    <xf numFmtId="1" fontId="31" fillId="0" borderId="17" xfId="0" applyNumberFormat="1" applyFont="1" applyBorder="1" applyAlignment="1" applyProtection="1">
      <alignment horizontal="right" vertical="center"/>
      <protection/>
    </xf>
    <xf numFmtId="1" fontId="31" fillId="0" borderId="18" xfId="0" applyNumberFormat="1" applyFont="1" applyBorder="1" applyAlignment="1" applyProtection="1">
      <alignment horizontal="right" vertical="center"/>
      <protection/>
    </xf>
    <xf numFmtId="0" fontId="4" fillId="0" borderId="19" xfId="0" applyFont="1" applyBorder="1" applyAlignment="1">
      <alignment vertical="center" wrapText="1"/>
    </xf>
    <xf numFmtId="0" fontId="4" fillId="0" borderId="20" xfId="0" applyFont="1" applyBorder="1" applyAlignment="1">
      <alignment horizontal="left" vertical="center" wrapText="1"/>
    </xf>
    <xf numFmtId="0" fontId="4" fillId="0" borderId="16" xfId="0" applyFont="1" applyBorder="1" applyAlignment="1">
      <alignment horizontal="center" vertical="center" wrapText="1"/>
    </xf>
    <xf numFmtId="1" fontId="4" fillId="0" borderId="19" xfId="0" applyNumberFormat="1" applyFont="1" applyBorder="1" applyAlignment="1">
      <alignment horizontal="center" vertical="center" wrapText="1"/>
    </xf>
    <xf numFmtId="1" fontId="31" fillId="0" borderId="16" xfId="0" applyNumberFormat="1" applyFont="1" applyBorder="1" applyAlignment="1" applyProtection="1">
      <alignment horizontal="right" vertical="center"/>
      <protection/>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ont="1" applyAlignment="1">
      <alignment vertical="center"/>
    </xf>
    <xf numFmtId="207" fontId="30" fillId="0" borderId="18" xfId="49" applyNumberFormat="1" applyFont="1" applyFill="1" applyBorder="1" applyAlignment="1" applyProtection="1">
      <alignment vertical="center"/>
      <protection/>
    </xf>
    <xf numFmtId="0" fontId="1" fillId="0" borderId="0" xfId="0" applyFont="1" applyFill="1" applyAlignment="1">
      <alignment vertical="center"/>
    </xf>
    <xf numFmtId="0" fontId="4" fillId="0" borderId="0" xfId="0" applyFont="1" applyFill="1" applyAlignment="1">
      <alignment vertical="center"/>
    </xf>
    <xf numFmtId="0" fontId="35" fillId="0" borderId="0" xfId="0" applyFont="1" applyFill="1" applyAlignment="1">
      <alignment vertical="center"/>
    </xf>
    <xf numFmtId="0" fontId="37" fillId="0" borderId="0" xfId="0" applyFont="1" applyFill="1" applyAlignment="1">
      <alignment vertical="center"/>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5" fillId="0" borderId="22" xfId="0" applyFont="1" applyFill="1" applyBorder="1" applyAlignment="1">
      <alignment vertical="center"/>
    </xf>
    <xf numFmtId="0" fontId="4" fillId="0" borderId="23" xfId="0" applyFont="1" applyFill="1" applyBorder="1" applyAlignment="1">
      <alignment vertical="center"/>
    </xf>
    <xf numFmtId="0" fontId="36" fillId="0" borderId="0" xfId="0" applyFont="1" applyFill="1" applyAlignment="1">
      <alignment vertical="center"/>
    </xf>
    <xf numFmtId="0" fontId="39" fillId="0" borderId="0" xfId="0" applyFont="1" applyFill="1" applyAlignment="1">
      <alignment vertical="center"/>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10" xfId="0" applyFont="1" applyFill="1" applyBorder="1" applyAlignment="1">
      <alignment horizontal="right" vertical="center"/>
    </xf>
    <xf numFmtId="0" fontId="5" fillId="0" borderId="10" xfId="0" applyFont="1" applyFill="1" applyBorder="1" applyAlignment="1" applyProtection="1">
      <alignment horizontal="right" vertical="center"/>
      <protection locked="0"/>
    </xf>
    <xf numFmtId="0" fontId="5" fillId="0" borderId="26"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7" xfId="0" applyFont="1" applyFill="1" applyBorder="1" applyAlignment="1">
      <alignment horizontal="right" vertical="center" wrapText="1"/>
    </xf>
    <xf numFmtId="0" fontId="5" fillId="0" borderId="28" xfId="0" applyFont="1" applyFill="1" applyBorder="1" applyAlignment="1">
      <alignment horizontal="right" vertical="center" wrapText="1"/>
    </xf>
    <xf numFmtId="0" fontId="5" fillId="0" borderId="29" xfId="0" applyFont="1" applyFill="1" applyBorder="1" applyAlignment="1">
      <alignment horizontal="right" vertical="center" wrapText="1"/>
    </xf>
    <xf numFmtId="0" fontId="5" fillId="0" borderId="30" xfId="0" applyFont="1" applyFill="1" applyBorder="1" applyAlignment="1">
      <alignment horizontal="right" vertical="center" wrapText="1"/>
    </xf>
    <xf numFmtId="0" fontId="5" fillId="0" borderId="31" xfId="0" applyFont="1" applyFill="1" applyBorder="1" applyAlignment="1">
      <alignment horizontal="right" vertical="center" wrapText="1"/>
    </xf>
    <xf numFmtId="0" fontId="4" fillId="0" borderId="19" xfId="0" applyFont="1" applyFill="1" applyBorder="1" applyAlignment="1">
      <alignment vertical="center"/>
    </xf>
    <xf numFmtId="0" fontId="4" fillId="0" borderId="10" xfId="0" applyFont="1" applyFill="1" applyBorder="1" applyAlignment="1">
      <alignment vertical="center" wrapText="1"/>
    </xf>
    <xf numFmtId="0" fontId="5" fillId="0" borderId="32" xfId="0" applyFont="1" applyFill="1" applyBorder="1" applyAlignment="1">
      <alignment horizontal="center" vertical="center" wrapText="1"/>
    </xf>
    <xf numFmtId="180" fontId="31" fillId="0" borderId="33" xfId="0" applyNumberFormat="1" applyFont="1" applyFill="1" applyBorder="1" applyAlignment="1" applyProtection="1">
      <alignment vertical="center"/>
      <protection locked="0"/>
    </xf>
    <xf numFmtId="0" fontId="5" fillId="0" borderId="0" xfId="0" applyFont="1" applyFill="1" applyAlignment="1">
      <alignment vertical="center"/>
    </xf>
    <xf numFmtId="0" fontId="55" fillId="0" borderId="0" xfId="0" applyFont="1" applyFill="1" applyAlignment="1">
      <alignment vertical="center"/>
    </xf>
    <xf numFmtId="0" fontId="8" fillId="0" borderId="0" xfId="0" applyFont="1" applyFill="1" applyAlignment="1">
      <alignment vertical="distributed" wrapText="1"/>
    </xf>
    <xf numFmtId="180" fontId="31" fillId="0" borderId="34" xfId="0" applyNumberFormat="1" applyFont="1" applyFill="1" applyBorder="1" applyAlignment="1">
      <alignment vertical="center"/>
    </xf>
    <xf numFmtId="180" fontId="31" fillId="0" borderId="33" xfId="0" applyNumberFormat="1" applyFont="1" applyFill="1" applyBorder="1" applyAlignment="1">
      <alignment vertical="center"/>
    </xf>
    <xf numFmtId="180" fontId="31" fillId="0" borderId="35" xfId="0" applyNumberFormat="1" applyFont="1" applyFill="1" applyBorder="1" applyAlignment="1">
      <alignment vertical="center"/>
    </xf>
    <xf numFmtId="0" fontId="4" fillId="0" borderId="36" xfId="0" applyFont="1" applyFill="1" applyBorder="1" applyAlignment="1">
      <alignment vertical="center"/>
    </xf>
    <xf numFmtId="0" fontId="5" fillId="0" borderId="23" xfId="0" applyFont="1" applyFill="1" applyBorder="1" applyAlignment="1">
      <alignment vertical="center" wrapText="1"/>
    </xf>
    <xf numFmtId="180" fontId="31" fillId="0" borderId="18" xfId="0" applyNumberFormat="1" applyFont="1" applyFill="1" applyBorder="1" applyAlignment="1">
      <alignment vertical="center"/>
    </xf>
    <xf numFmtId="0" fontId="4" fillId="0" borderId="0" xfId="0" applyFont="1" applyFill="1" applyAlignment="1">
      <alignment vertical="center" wrapText="1"/>
    </xf>
    <xf numFmtId="180" fontId="31" fillId="0" borderId="37" xfId="0" applyNumberFormat="1" applyFont="1" applyFill="1" applyBorder="1" applyAlignment="1">
      <alignment vertical="center" wrapText="1"/>
    </xf>
    <xf numFmtId="0" fontId="4" fillId="0" borderId="11" xfId="0" applyFont="1" applyFill="1" applyBorder="1" applyAlignment="1">
      <alignment vertical="center" wrapText="1"/>
    </xf>
    <xf numFmtId="180" fontId="31" fillId="0" borderId="33" xfId="0" applyNumberFormat="1" applyFont="1" applyFill="1" applyBorder="1" applyAlignment="1">
      <alignment vertical="center" wrapText="1"/>
    </xf>
    <xf numFmtId="180" fontId="31" fillId="0" borderId="38" xfId="0" applyNumberFormat="1" applyFont="1" applyFill="1" applyBorder="1" applyAlignment="1">
      <alignment vertical="center" wrapText="1"/>
    </xf>
    <xf numFmtId="0" fontId="4" fillId="0" borderId="19"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3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0" xfId="0" applyFont="1" applyFill="1" applyBorder="1" applyAlignment="1">
      <alignment vertical="center"/>
    </xf>
    <xf numFmtId="0" fontId="0" fillId="0" borderId="29" xfId="0" applyFont="1" applyFill="1" applyBorder="1" applyAlignment="1">
      <alignment vertical="center"/>
    </xf>
    <xf numFmtId="0" fontId="4" fillId="0" borderId="29" xfId="0" applyFont="1" applyFill="1" applyBorder="1" applyAlignment="1">
      <alignment vertical="center"/>
    </xf>
    <xf numFmtId="0" fontId="0" fillId="0" borderId="31" xfId="0" applyFont="1" applyFill="1" applyBorder="1" applyAlignment="1">
      <alignment horizontal="center" vertical="center"/>
    </xf>
    <xf numFmtId="0" fontId="4" fillId="0" borderId="0" xfId="0" applyFont="1" applyFill="1" applyAlignment="1">
      <alignment/>
    </xf>
    <xf numFmtId="0" fontId="4" fillId="0" borderId="10" xfId="0" applyFont="1" applyFill="1" applyBorder="1" applyAlignment="1">
      <alignment horizontal="left" vertical="center" wrapText="1"/>
    </xf>
    <xf numFmtId="0" fontId="4" fillId="0" borderId="19"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horizontal="right" vertical="center"/>
    </xf>
    <xf numFmtId="207" fontId="30" fillId="0" borderId="18" xfId="0" applyNumberFormat="1" applyFont="1" applyFill="1" applyBorder="1" applyAlignment="1" applyProtection="1">
      <alignment vertical="center"/>
      <protection/>
    </xf>
    <xf numFmtId="0" fontId="4"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214" fontId="31" fillId="0" borderId="38" xfId="49" applyNumberFormat="1" applyFont="1" applyFill="1" applyBorder="1" applyAlignment="1" applyProtection="1">
      <alignment vertical="center"/>
      <protection locked="0"/>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209" fontId="4" fillId="0" borderId="10" xfId="0" applyNumberFormat="1" applyFont="1" applyFill="1" applyBorder="1" applyAlignment="1">
      <alignment horizontal="left" vertical="center"/>
    </xf>
    <xf numFmtId="0" fontId="4" fillId="0" borderId="11" xfId="0" applyFont="1" applyFill="1" applyBorder="1" applyAlignment="1">
      <alignment horizontal="left" vertical="center"/>
    </xf>
    <xf numFmtId="0" fontId="4" fillId="0" borderId="40" xfId="0" applyFont="1" applyFill="1" applyBorder="1" applyAlignment="1">
      <alignment horizontal="left" vertical="center"/>
    </xf>
    <xf numFmtId="209" fontId="4" fillId="0" borderId="40" xfId="0" applyNumberFormat="1" applyFont="1" applyFill="1" applyBorder="1" applyAlignment="1">
      <alignment horizontal="left" vertical="center"/>
    </xf>
    <xf numFmtId="209" fontId="4" fillId="0" borderId="19" xfId="0" applyNumberFormat="1" applyFont="1" applyFill="1" applyBorder="1" applyAlignment="1">
      <alignment horizontal="left" vertical="center"/>
    </xf>
    <xf numFmtId="0" fontId="4" fillId="0" borderId="10" xfId="0" applyFont="1" applyFill="1" applyBorder="1" applyAlignment="1">
      <alignment horizontal="center" vertical="center" wrapText="1"/>
    </xf>
    <xf numFmtId="209" fontId="4" fillId="0" borderId="10" xfId="0" applyNumberFormat="1" applyFont="1" applyFill="1" applyBorder="1" applyAlignment="1">
      <alignment horizontal="left" vertical="center" wrapText="1"/>
    </xf>
    <xf numFmtId="0" fontId="4" fillId="0" borderId="11" xfId="0" applyFont="1" applyFill="1" applyBorder="1" applyAlignment="1">
      <alignment horizontal="center" vertical="center"/>
    </xf>
    <xf numFmtId="209" fontId="4" fillId="0" borderId="11" xfId="0" applyNumberFormat="1" applyFont="1" applyFill="1" applyBorder="1" applyAlignment="1">
      <alignment horizontal="left" vertical="center"/>
    </xf>
    <xf numFmtId="0" fontId="4" fillId="0" borderId="21" xfId="0" applyFont="1" applyFill="1" applyBorder="1" applyAlignment="1">
      <alignment horizontal="left" vertical="center"/>
    </xf>
    <xf numFmtId="0" fontId="4" fillId="0" borderId="21" xfId="0" applyFont="1" applyFill="1" applyBorder="1" applyAlignment="1">
      <alignment horizontal="center" vertical="center"/>
    </xf>
    <xf numFmtId="209" fontId="4" fillId="0" borderId="21" xfId="0" applyNumberFormat="1" applyFont="1" applyFill="1" applyBorder="1" applyAlignment="1">
      <alignment horizontal="left" vertical="center"/>
    </xf>
    <xf numFmtId="0" fontId="4" fillId="0" borderId="23" xfId="0" applyFont="1" applyFill="1" applyBorder="1" applyAlignment="1">
      <alignment horizontal="left" vertical="center"/>
    </xf>
    <xf numFmtId="0" fontId="4" fillId="0" borderId="23" xfId="0" applyFont="1" applyFill="1" applyBorder="1" applyAlignment="1">
      <alignment horizontal="center" vertical="center"/>
    </xf>
    <xf numFmtId="209" fontId="4" fillId="0" borderId="23" xfId="0" applyNumberFormat="1" applyFont="1" applyFill="1" applyBorder="1" applyAlignment="1">
      <alignment horizontal="left" vertical="center"/>
    </xf>
    <xf numFmtId="0" fontId="0" fillId="0" borderId="0" xfId="0" applyFont="1" applyAlignment="1">
      <alignment horizontal="right" vertical="center"/>
    </xf>
    <xf numFmtId="0" fontId="5" fillId="0" borderId="0" xfId="0" applyFont="1" applyFill="1" applyAlignment="1">
      <alignment horizontal="left" vertical="center"/>
    </xf>
    <xf numFmtId="0" fontId="55" fillId="0" borderId="0" xfId="0" applyFont="1" applyFill="1" applyAlignment="1">
      <alignment horizontal="left" vertical="center"/>
    </xf>
    <xf numFmtId="0" fontId="55" fillId="0" borderId="0" xfId="0" applyFont="1" applyAlignment="1">
      <alignment vertical="center"/>
    </xf>
    <xf numFmtId="0" fontId="5" fillId="0" borderId="0" xfId="0" applyFont="1" applyFill="1" applyAlignment="1">
      <alignment/>
    </xf>
    <xf numFmtId="0" fontId="55" fillId="0" borderId="0" xfId="0" applyFont="1" applyAlignment="1">
      <alignment/>
    </xf>
    <xf numFmtId="0" fontId="0" fillId="0" borderId="0" xfId="0" applyFont="1" applyAlignment="1">
      <alignment horizontal="left" vertical="center"/>
    </xf>
    <xf numFmtId="0" fontId="0" fillId="0" borderId="41" xfId="0" applyFont="1" applyBorder="1" applyAlignment="1">
      <alignment horizontal="center" vertical="center"/>
    </xf>
    <xf numFmtId="0" fontId="0" fillId="0" borderId="42" xfId="0" applyFont="1" applyBorder="1" applyAlignment="1">
      <alignment vertical="center"/>
    </xf>
    <xf numFmtId="0" fontId="0" fillId="0" borderId="33" xfId="0" applyFont="1" applyBorder="1" applyAlignment="1">
      <alignment vertical="center"/>
    </xf>
    <xf numFmtId="0" fontId="0" fillId="0" borderId="43" xfId="0" applyFont="1" applyBorder="1" applyAlignment="1">
      <alignment vertical="center"/>
    </xf>
    <xf numFmtId="0" fontId="4" fillId="0" borderId="44" xfId="0" applyFont="1" applyFill="1" applyBorder="1" applyAlignment="1">
      <alignment horizontal="center" vertical="center"/>
    </xf>
    <xf numFmtId="180" fontId="31" fillId="0" borderId="42" xfId="0" applyNumberFormat="1" applyFont="1" applyFill="1" applyBorder="1" applyAlignment="1" applyProtection="1">
      <alignment vertical="center"/>
      <protection/>
    </xf>
    <xf numFmtId="180" fontId="31" fillId="0" borderId="42" xfId="0" applyNumberFormat="1" applyFont="1" applyFill="1" applyBorder="1" applyAlignment="1" applyProtection="1">
      <alignment vertical="center"/>
      <protection locked="0"/>
    </xf>
    <xf numFmtId="180" fontId="31" fillId="0" borderId="33"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vertical="center" wrapText="1"/>
    </xf>
    <xf numFmtId="0" fontId="35" fillId="0" borderId="0" xfId="0" applyFont="1" applyFill="1" applyAlignment="1">
      <alignment vertical="center" wrapText="1"/>
    </xf>
    <xf numFmtId="0" fontId="25" fillId="0" borderId="0" xfId="0" applyFont="1" applyFill="1" applyAlignment="1">
      <alignment vertical="center"/>
    </xf>
    <xf numFmtId="0" fontId="35" fillId="0" borderId="0" xfId="0" applyFont="1" applyFill="1" applyAlignment="1">
      <alignment horizontal="left" wrapText="1"/>
    </xf>
    <xf numFmtId="0" fontId="5" fillId="0" borderId="2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38" fillId="0" borderId="0" xfId="0" applyFont="1" applyFill="1" applyAlignment="1">
      <alignment vertical="center"/>
    </xf>
    <xf numFmtId="0" fontId="6" fillId="0" borderId="0" xfId="0" applyFont="1" applyFill="1" applyAlignment="1">
      <alignment/>
    </xf>
    <xf numFmtId="0" fontId="35" fillId="0" borderId="0" xfId="0" applyFont="1" applyFill="1" applyAlignment="1">
      <alignment/>
    </xf>
    <xf numFmtId="0" fontId="0" fillId="0" borderId="0" xfId="0" applyFont="1" applyFill="1" applyAlignment="1">
      <alignment/>
    </xf>
    <xf numFmtId="0" fontId="13" fillId="0" borderId="0" xfId="0" applyFont="1" applyFill="1" applyAlignment="1">
      <alignment vertical="center"/>
    </xf>
    <xf numFmtId="0" fontId="35" fillId="0" borderId="0" xfId="0" applyFont="1" applyFill="1" applyAlignment="1">
      <alignment horizontal="left" vertical="center"/>
    </xf>
    <xf numFmtId="0" fontId="56" fillId="0" borderId="0" xfId="0" applyFont="1" applyAlignment="1">
      <alignment vertical="center"/>
    </xf>
    <xf numFmtId="0" fontId="55" fillId="0" borderId="0" xfId="0" applyFont="1" applyAlignment="1">
      <alignment horizontal="left" vertical="center"/>
    </xf>
    <xf numFmtId="0" fontId="0" fillId="0" borderId="0" xfId="0" applyFont="1" applyAlignment="1">
      <alignment vertical="center" wrapText="1"/>
    </xf>
    <xf numFmtId="0" fontId="0" fillId="0" borderId="18"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horizontal="center" vertical="center"/>
    </xf>
    <xf numFmtId="1" fontId="31" fillId="0" borderId="0" xfId="0" applyNumberFormat="1" applyFont="1" applyBorder="1" applyAlignment="1" applyProtection="1">
      <alignment horizontal="right" vertical="center"/>
      <protection/>
    </xf>
    <xf numFmtId="0" fontId="4" fillId="0" borderId="0" xfId="0" applyFont="1" applyBorder="1" applyAlignment="1" applyProtection="1">
      <alignment vertical="center" wrapText="1"/>
      <protection locked="0"/>
    </xf>
    <xf numFmtId="0" fontId="63" fillId="0" borderId="0" xfId="0" applyFont="1" applyFill="1" applyAlignment="1">
      <alignment vertical="center"/>
    </xf>
    <xf numFmtId="0" fontId="0" fillId="0" borderId="47" xfId="0" applyFont="1" applyFill="1" applyBorder="1" applyAlignment="1">
      <alignment vertical="center"/>
    </xf>
    <xf numFmtId="0" fontId="0" fillId="0" borderId="12" xfId="0" applyFont="1" applyFill="1" applyBorder="1" applyAlignment="1">
      <alignment vertical="center"/>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17" fillId="0" borderId="0" xfId="0" applyFont="1" applyAlignment="1">
      <alignment vertical="center"/>
    </xf>
    <xf numFmtId="0" fontId="64"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222" fontId="31" fillId="0" borderId="0" xfId="0" applyNumberFormat="1" applyFont="1" applyFill="1" applyBorder="1" applyAlignment="1" applyProtection="1">
      <alignment vertical="center"/>
      <protection/>
    </xf>
    <xf numFmtId="0" fontId="5" fillId="0" borderId="0" xfId="0" applyFont="1" applyFill="1" applyBorder="1" applyAlignment="1">
      <alignment horizontal="right" vertical="center" wrapText="1"/>
    </xf>
    <xf numFmtId="222" fontId="31" fillId="0" borderId="0" xfId="0" applyNumberFormat="1" applyFont="1" applyFill="1" applyBorder="1" applyAlignment="1" applyProtection="1">
      <alignment horizontal="right" vertical="center"/>
      <protection/>
    </xf>
    <xf numFmtId="224" fontId="31" fillId="0" borderId="0" xfId="0" applyNumberFormat="1" applyFont="1" applyFill="1" applyBorder="1" applyAlignment="1">
      <alignment vertical="center"/>
    </xf>
    <xf numFmtId="0" fontId="55" fillId="0" borderId="0" xfId="0" applyFont="1" applyFill="1" applyAlignment="1">
      <alignment/>
    </xf>
    <xf numFmtId="0" fontId="55" fillId="0" borderId="0" xfId="0" applyFont="1" applyFill="1" applyAlignment="1">
      <alignment horizontal="right" vertical="center"/>
    </xf>
    <xf numFmtId="0" fontId="56" fillId="0" borderId="0" xfId="0" applyFont="1" applyFill="1" applyAlignment="1">
      <alignment vertical="center"/>
    </xf>
    <xf numFmtId="0" fontId="6" fillId="0" borderId="0" xfId="0" applyFont="1" applyFill="1" applyAlignment="1">
      <alignment vertical="center"/>
    </xf>
    <xf numFmtId="0" fontId="56" fillId="0" borderId="0" xfId="0" applyFont="1" applyFill="1" applyAlignment="1">
      <alignment horizontal="left" vertical="center"/>
    </xf>
    <xf numFmtId="214" fontId="31" fillId="0" borderId="33" xfId="0" applyNumberFormat="1" applyFont="1" applyFill="1" applyBorder="1" applyAlignment="1">
      <alignment vertical="center"/>
    </xf>
    <xf numFmtId="214" fontId="31" fillId="0" borderId="48" xfId="0" applyNumberFormat="1" applyFont="1" applyFill="1" applyBorder="1" applyAlignment="1">
      <alignment vertical="center"/>
    </xf>
    <xf numFmtId="214" fontId="31" fillId="0" borderId="49" xfId="0" applyNumberFormat="1" applyFont="1" applyFill="1" applyBorder="1" applyAlignment="1">
      <alignment vertical="center"/>
    </xf>
    <xf numFmtId="0" fontId="56" fillId="0" borderId="0" xfId="0" applyFont="1" applyFill="1" applyAlignment="1">
      <alignment/>
    </xf>
    <xf numFmtId="0" fontId="66" fillId="0" borderId="0" xfId="0" applyFont="1" applyFill="1" applyAlignment="1">
      <alignment horizontal="right" vertical="center"/>
    </xf>
    <xf numFmtId="0" fontId="0" fillId="0" borderId="0" xfId="0" applyFont="1" applyFill="1" applyAlignment="1">
      <alignment/>
    </xf>
    <xf numFmtId="0" fontId="63" fillId="0" borderId="0" xfId="0" applyFont="1" applyFill="1" applyAlignment="1">
      <alignment horizontal="center" vertical="center"/>
    </xf>
    <xf numFmtId="0" fontId="4" fillId="0" borderId="0" xfId="0" applyFont="1" applyFill="1" applyAlignment="1">
      <alignment horizontal="center"/>
    </xf>
    <xf numFmtId="0" fontId="0" fillId="0" borderId="0" xfId="0" applyFont="1" applyFill="1" applyAlignment="1" applyProtection="1">
      <alignment horizontal="center" vertical="center"/>
      <protection locked="0"/>
    </xf>
    <xf numFmtId="0" fontId="4" fillId="0" borderId="26" xfId="0" applyFont="1" applyFill="1" applyBorder="1" applyAlignment="1">
      <alignment horizontal="center" vertical="center" wrapText="1"/>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4" fillId="0" borderId="50" xfId="0" applyFont="1" applyFill="1" applyBorder="1" applyAlignment="1">
      <alignment horizontal="center" vertical="center" wrapText="1"/>
    </xf>
    <xf numFmtId="0" fontId="5" fillId="0" borderId="21"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5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0" xfId="0" applyFont="1" applyFill="1" applyBorder="1" applyAlignment="1">
      <alignment horizontal="center" vertical="center"/>
    </xf>
    <xf numFmtId="209" fontId="0" fillId="0" borderId="0" xfId="0" applyNumberFormat="1" applyFont="1" applyFill="1" applyAlignment="1">
      <alignment/>
    </xf>
    <xf numFmtId="0" fontId="4" fillId="0" borderId="45" xfId="0" applyFont="1" applyFill="1" applyBorder="1" applyAlignment="1" applyProtection="1">
      <alignment horizontal="center" vertical="center"/>
      <protection/>
    </xf>
    <xf numFmtId="215" fontId="0" fillId="0" borderId="0" xfId="0" applyNumberFormat="1" applyFont="1" applyFill="1" applyAlignment="1">
      <alignment/>
    </xf>
    <xf numFmtId="0" fontId="4" fillId="0" borderId="24" xfId="0" applyFont="1" applyFill="1" applyBorder="1" applyAlignment="1">
      <alignment horizontal="center" vertical="center"/>
    </xf>
    <xf numFmtId="0" fontId="5" fillId="0" borderId="23" xfId="0" applyFont="1" applyFill="1" applyBorder="1" applyAlignment="1" applyProtection="1">
      <alignment horizontal="center" vertical="center"/>
      <protection locked="0"/>
    </xf>
    <xf numFmtId="207" fontId="30" fillId="0" borderId="52" xfId="0" applyNumberFormat="1" applyFont="1" applyFill="1" applyBorder="1" applyAlignment="1" applyProtection="1">
      <alignment horizontal="right" vertical="center"/>
      <protection/>
    </xf>
    <xf numFmtId="207" fontId="30" fillId="0" borderId="53" xfId="0" applyNumberFormat="1" applyFont="1" applyFill="1" applyBorder="1" applyAlignment="1" applyProtection="1">
      <alignment horizontal="right" vertical="center"/>
      <protection/>
    </xf>
    <xf numFmtId="0" fontId="4" fillId="0" borderId="30" xfId="0" applyFont="1" applyFill="1" applyBorder="1" applyAlignment="1" applyProtection="1">
      <alignment horizontal="center" vertical="center"/>
      <protection/>
    </xf>
    <xf numFmtId="0" fontId="4" fillId="0" borderId="0" xfId="0" applyFont="1" applyFill="1" applyAlignment="1">
      <alignment/>
    </xf>
    <xf numFmtId="49" fontId="0" fillId="0" borderId="0" xfId="0" applyNumberFormat="1" applyFont="1" applyFill="1" applyAlignment="1">
      <alignment/>
    </xf>
    <xf numFmtId="231" fontId="0" fillId="0" borderId="0" xfId="0" applyNumberFormat="1" applyFont="1" applyFill="1" applyAlignment="1">
      <alignment vertical="center"/>
    </xf>
    <xf numFmtId="0" fontId="0" fillId="0" borderId="0" xfId="0" applyAlignment="1">
      <alignment vertical="center"/>
    </xf>
    <xf numFmtId="0" fontId="5" fillId="0" borderId="33" xfId="0" applyFont="1" applyFill="1" applyBorder="1" applyAlignment="1">
      <alignment horizontal="center" vertical="center" textRotation="255"/>
    </xf>
    <xf numFmtId="0" fontId="5" fillId="0" borderId="43" xfId="0" applyFont="1" applyFill="1" applyBorder="1" applyAlignment="1">
      <alignment horizontal="center" vertical="center" textRotation="255"/>
    </xf>
    <xf numFmtId="0" fontId="0" fillId="0" borderId="38" xfId="0" applyFont="1" applyFill="1" applyBorder="1" applyAlignment="1">
      <alignment/>
    </xf>
    <xf numFmtId="0" fontId="0" fillId="0" borderId="33" xfId="0" applyFont="1" applyFill="1" applyBorder="1" applyAlignment="1">
      <alignment/>
    </xf>
    <xf numFmtId="0" fontId="0" fillId="0" borderId="48" xfId="0" applyFont="1" applyFill="1" applyBorder="1" applyAlignment="1">
      <alignment/>
    </xf>
    <xf numFmtId="0" fontId="0" fillId="0" borderId="34" xfId="0" applyFont="1" applyFill="1" applyBorder="1" applyAlignment="1">
      <alignment horizontal="center" vertical="center" textRotation="255"/>
    </xf>
    <xf numFmtId="0" fontId="0" fillId="0" borderId="33" xfId="0" applyFont="1" applyFill="1" applyBorder="1" applyAlignment="1">
      <alignment horizontal="center" vertical="center" textRotation="255"/>
    </xf>
    <xf numFmtId="209" fontId="4" fillId="0" borderId="11" xfId="0" applyNumberFormat="1" applyFont="1" applyFill="1" applyBorder="1" applyAlignment="1">
      <alignment vertical="center" wrapText="1"/>
    </xf>
    <xf numFmtId="0" fontId="0" fillId="0" borderId="43" xfId="0" applyFont="1" applyFill="1" applyBorder="1" applyAlignment="1">
      <alignment horizontal="center" vertical="center" textRotation="255"/>
    </xf>
    <xf numFmtId="0" fontId="4" fillId="0" borderId="46" xfId="0" applyFont="1" applyFill="1" applyBorder="1" applyAlignment="1">
      <alignment vertical="center"/>
    </xf>
    <xf numFmtId="0" fontId="4" fillId="0" borderId="31" xfId="0" applyFont="1" applyFill="1" applyBorder="1" applyAlignment="1">
      <alignment vertical="center"/>
    </xf>
    <xf numFmtId="0" fontId="0" fillId="0" borderId="0" xfId="0" applyFont="1" applyFill="1" applyAlignment="1">
      <alignment vertical="center"/>
    </xf>
    <xf numFmtId="0" fontId="0" fillId="0" borderId="50" xfId="0" applyFont="1" applyBorder="1" applyAlignment="1">
      <alignment vertical="center"/>
    </xf>
    <xf numFmtId="0" fontId="68" fillId="0" borderId="50" xfId="0" applyFont="1" applyBorder="1" applyAlignment="1">
      <alignment vertical="center"/>
    </xf>
    <xf numFmtId="0" fontId="68" fillId="0" borderId="21" xfId="0" applyFont="1" applyBorder="1" applyAlignment="1">
      <alignment vertical="center"/>
    </xf>
    <xf numFmtId="0" fontId="68" fillId="0" borderId="53" xfId="0" applyFont="1" applyFill="1" applyBorder="1" applyAlignment="1">
      <alignment vertical="center"/>
    </xf>
    <xf numFmtId="0" fontId="68" fillId="0" borderId="31" xfId="0" applyFont="1" applyFill="1" applyBorder="1" applyAlignment="1">
      <alignment vertical="center"/>
    </xf>
    <xf numFmtId="0" fontId="19" fillId="0" borderId="0" xfId="72" applyFont="1" applyAlignment="1">
      <alignment vertical="center" shrinkToFit="1"/>
      <protection/>
    </xf>
    <xf numFmtId="0" fontId="4" fillId="0" borderId="22"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ont="1" applyAlignment="1">
      <alignment vertical="center"/>
    </xf>
    <xf numFmtId="0" fontId="4" fillId="0" borderId="2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206" fontId="30" fillId="27" borderId="38" xfId="49" applyNumberFormat="1" applyFont="1" applyFill="1" applyBorder="1" applyAlignment="1" applyProtection="1">
      <alignment vertical="center"/>
      <protection locked="0"/>
    </xf>
    <xf numFmtId="206" fontId="30" fillId="27" borderId="43" xfId="49" applyNumberFormat="1" applyFont="1" applyFill="1" applyBorder="1" applyAlignment="1" applyProtection="1">
      <alignment vertical="center"/>
      <protection locked="0"/>
    </xf>
    <xf numFmtId="0" fontId="30" fillId="27" borderId="42" xfId="0" applyFont="1" applyFill="1" applyBorder="1" applyAlignment="1" applyProtection="1">
      <alignment vertical="center"/>
      <protection locked="0"/>
    </xf>
    <xf numFmtId="0" fontId="30" fillId="27" borderId="38" xfId="0" applyFont="1" applyFill="1" applyBorder="1" applyAlignment="1" applyProtection="1">
      <alignment vertical="center" wrapText="1"/>
      <protection locked="0"/>
    </xf>
    <xf numFmtId="0" fontId="30" fillId="27" borderId="33" xfId="0" applyFont="1" applyFill="1" applyBorder="1" applyAlignment="1" applyProtection="1">
      <alignment vertical="center"/>
      <protection locked="0"/>
    </xf>
    <xf numFmtId="0" fontId="30" fillId="27" borderId="43" xfId="0" applyFont="1" applyFill="1" applyBorder="1" applyAlignment="1" applyProtection="1">
      <alignment vertical="center"/>
      <protection locked="0"/>
    </xf>
    <xf numFmtId="0" fontId="30" fillId="27" borderId="34" xfId="0" applyFont="1" applyFill="1" applyBorder="1" applyAlignment="1" applyProtection="1">
      <alignment horizontal="right" vertical="center"/>
      <protection locked="0"/>
    </xf>
    <xf numFmtId="0" fontId="26" fillId="27" borderId="0" xfId="0" applyFont="1" applyFill="1" applyBorder="1" applyAlignment="1" applyProtection="1">
      <alignment horizontal="center" vertical="center"/>
      <protection locked="0"/>
    </xf>
    <xf numFmtId="0" fontId="26" fillId="27" borderId="0" xfId="0" applyFont="1" applyFill="1" applyAlignment="1">
      <alignment horizontal="center" vertical="center"/>
    </xf>
    <xf numFmtId="0" fontId="31" fillId="27" borderId="42" xfId="0" applyFont="1" applyFill="1" applyBorder="1" applyAlignment="1" applyProtection="1">
      <alignment vertical="center"/>
      <protection locked="0"/>
    </xf>
    <xf numFmtId="0" fontId="31" fillId="27" borderId="33" xfId="0" applyFont="1" applyFill="1" applyBorder="1" applyAlignment="1" applyProtection="1">
      <alignment vertical="center"/>
      <protection locked="0"/>
    </xf>
    <xf numFmtId="0" fontId="31" fillId="27" borderId="34" xfId="0" applyFont="1" applyFill="1" applyBorder="1" applyAlignment="1" applyProtection="1">
      <alignment vertical="center"/>
      <protection locked="0"/>
    </xf>
    <xf numFmtId="0" fontId="31" fillId="27" borderId="54" xfId="0" applyFont="1" applyFill="1" applyBorder="1" applyAlignment="1" applyProtection="1">
      <alignment vertical="center"/>
      <protection locked="0"/>
    </xf>
    <xf numFmtId="0" fontId="31" fillId="27" borderId="0" xfId="0" applyFont="1" applyFill="1" applyBorder="1" applyAlignment="1">
      <alignment vertical="center"/>
    </xf>
    <xf numFmtId="0" fontId="26" fillId="27" borderId="52" xfId="0" applyFont="1" applyFill="1" applyBorder="1" applyAlignment="1">
      <alignment horizontal="center" vertical="center" wrapText="1"/>
    </xf>
    <xf numFmtId="0" fontId="26" fillId="27" borderId="29" xfId="0" applyFont="1" applyFill="1" applyBorder="1" applyAlignment="1" applyProtection="1">
      <alignment horizontal="center" vertical="center"/>
      <protection locked="0"/>
    </xf>
    <xf numFmtId="0" fontId="26" fillId="27" borderId="45" xfId="0" applyFont="1" applyFill="1" applyBorder="1" applyAlignment="1" applyProtection="1">
      <alignment horizontal="center" vertical="center"/>
      <protection locked="0"/>
    </xf>
    <xf numFmtId="0" fontId="5" fillId="32" borderId="13" xfId="0" applyFont="1" applyFill="1" applyBorder="1" applyAlignment="1">
      <alignment vertical="center" wrapText="1"/>
    </xf>
    <xf numFmtId="0" fontId="5" fillId="32" borderId="14" xfId="0" applyFont="1" applyFill="1" applyBorder="1" applyAlignment="1">
      <alignment vertical="center" wrapText="1"/>
    </xf>
    <xf numFmtId="0" fontId="5" fillId="32" borderId="13" xfId="0" applyFont="1" applyFill="1" applyBorder="1" applyAlignment="1">
      <alignment horizontal="center" vertical="center" wrapText="1"/>
    </xf>
    <xf numFmtId="0" fontId="22" fillId="0" borderId="0" xfId="70" applyFont="1" applyAlignment="1">
      <alignment vertical="center" wrapText="1"/>
      <protection/>
    </xf>
    <xf numFmtId="0" fontId="22" fillId="0" borderId="0" xfId="69" applyFont="1" applyAlignment="1">
      <alignment vertical="center" wrapText="1"/>
      <protection/>
    </xf>
    <xf numFmtId="0" fontId="22" fillId="0" borderId="0" xfId="73" applyFont="1" applyAlignment="1">
      <alignment vertical="center" wrapText="1"/>
      <protection/>
    </xf>
    <xf numFmtId="0" fontId="22" fillId="0" borderId="0" xfId="72" applyFont="1" applyBorder="1" applyAlignment="1">
      <alignment vertical="center" wrapText="1"/>
      <protection/>
    </xf>
    <xf numFmtId="0" fontId="20" fillId="33" borderId="0" xfId="70" applyFont="1" applyFill="1" applyAlignment="1">
      <alignment horizontal="center" vertical="center"/>
      <protection/>
    </xf>
    <xf numFmtId="0" fontId="20" fillId="33" borderId="0" xfId="69" applyFont="1" applyFill="1" applyAlignment="1">
      <alignment horizontal="center" vertical="center"/>
      <protection/>
    </xf>
    <xf numFmtId="0" fontId="20" fillId="33" borderId="0" xfId="72" applyFont="1" applyFill="1" applyAlignment="1">
      <alignment horizontal="center" vertical="center"/>
      <protection/>
    </xf>
    <xf numFmtId="0" fontId="15" fillId="33" borderId="0" xfId="72" applyFont="1" applyFill="1" applyAlignment="1">
      <alignment vertical="top"/>
      <protection/>
    </xf>
    <xf numFmtId="0" fontId="5" fillId="0" borderId="38" xfId="0" applyFont="1" applyFill="1" applyBorder="1" applyAlignment="1">
      <alignment horizontal="center" vertical="center" textRotation="255"/>
    </xf>
    <xf numFmtId="0" fontId="20" fillId="0" borderId="0" xfId="71" applyFont="1" applyFill="1" applyAlignment="1">
      <alignment horizontal="center" vertical="center"/>
      <protection/>
    </xf>
    <xf numFmtId="0" fontId="21" fillId="0" borderId="0" xfId="71" applyFont="1" applyFill="1" applyBorder="1" applyAlignment="1">
      <alignment vertical="center" wrapText="1"/>
      <protection/>
    </xf>
    <xf numFmtId="0" fontId="13" fillId="0" borderId="0" xfId="71" applyFont="1">
      <alignment vertical="center"/>
      <protection/>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Alignment="1" applyProtection="1">
      <alignment vertical="center"/>
      <protection hidden="1"/>
    </xf>
    <xf numFmtId="0" fontId="4" fillId="0" borderId="0" xfId="0" applyFont="1" applyBorder="1" applyAlignment="1" applyProtection="1">
      <alignment vertical="center" wrapText="1"/>
      <protection hidden="1"/>
    </xf>
    <xf numFmtId="38" fontId="0" fillId="0" borderId="0" xfId="49" applyFont="1" applyBorder="1" applyAlignment="1" applyProtection="1">
      <alignment vertical="center" shrinkToFit="1"/>
      <protection hidden="1"/>
    </xf>
    <xf numFmtId="38" fontId="0" fillId="0" borderId="0" xfId="49" applyFont="1" applyBorder="1" applyAlignment="1" applyProtection="1">
      <alignment vertical="center"/>
      <protection hidden="1"/>
    </xf>
    <xf numFmtId="179" fontId="0" fillId="0" borderId="0" xfId="49" applyNumberFormat="1" applyFont="1" applyBorder="1" applyAlignment="1" applyProtection="1">
      <alignment vertical="center" shrinkToFit="1"/>
      <protection hidden="1"/>
    </xf>
    <xf numFmtId="0" fontId="70" fillId="0" borderId="55" xfId="0" applyFont="1" applyBorder="1" applyAlignment="1" applyProtection="1">
      <alignment vertical="center"/>
      <protection hidden="1"/>
    </xf>
    <xf numFmtId="0" fontId="0" fillId="0" borderId="56" xfId="0" applyFont="1" applyFill="1" applyBorder="1" applyAlignment="1" applyProtection="1">
      <alignment vertical="center"/>
      <protection hidden="1"/>
    </xf>
    <xf numFmtId="0" fontId="70" fillId="0" borderId="57" xfId="0" applyFont="1" applyBorder="1" applyAlignment="1" applyProtection="1">
      <alignment vertical="center"/>
      <protection hidden="1"/>
    </xf>
    <xf numFmtId="0" fontId="71" fillId="0" borderId="0" xfId="0" applyFont="1" applyFill="1" applyBorder="1" applyAlignment="1" applyProtection="1">
      <alignment vertical="center"/>
      <protection hidden="1"/>
    </xf>
    <xf numFmtId="0" fontId="0" fillId="0" borderId="58" xfId="0" applyFont="1" applyFill="1" applyBorder="1" applyAlignment="1" applyProtection="1">
      <alignment vertical="center"/>
      <protection hidden="1"/>
    </xf>
    <xf numFmtId="0" fontId="0" fillId="0" borderId="57" xfId="0" applyFont="1" applyFill="1" applyBorder="1" applyAlignment="1" applyProtection="1">
      <alignment vertical="center"/>
      <protection hidden="1"/>
    </xf>
    <xf numFmtId="0" fontId="73" fillId="0" borderId="0" xfId="0" applyFont="1" applyBorder="1" applyAlignment="1" applyProtection="1">
      <alignment vertical="center"/>
      <protection hidden="1"/>
    </xf>
    <xf numFmtId="0" fontId="73" fillId="0" borderId="0" xfId="0" applyFont="1" applyBorder="1" applyAlignment="1" applyProtection="1">
      <alignment horizontal="left" vertical="center"/>
      <protection hidden="1"/>
    </xf>
    <xf numFmtId="0" fontId="74" fillId="0" borderId="0" xfId="0" applyFont="1" applyBorder="1" applyAlignment="1" applyProtection="1">
      <alignment vertical="center"/>
      <protection hidden="1"/>
    </xf>
    <xf numFmtId="0" fontId="0" fillId="0" borderId="57" xfId="0" applyFill="1" applyBorder="1" applyAlignment="1" applyProtection="1">
      <alignment vertical="center"/>
      <protection hidden="1"/>
    </xf>
    <xf numFmtId="0" fontId="0" fillId="0" borderId="58" xfId="0" applyFill="1" applyBorder="1" applyAlignment="1" applyProtection="1">
      <alignment vertical="center"/>
      <protection hidden="1"/>
    </xf>
    <xf numFmtId="0" fontId="6"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0" fontId="24" fillId="15" borderId="0" xfId="0" applyFont="1" applyFill="1" applyAlignment="1" applyProtection="1">
      <alignment horizontal="center" vertical="center"/>
      <protection locked="0"/>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59" xfId="0" applyFill="1" applyBorder="1" applyAlignment="1" applyProtection="1">
      <alignment vertical="center"/>
      <protection hidden="1"/>
    </xf>
    <xf numFmtId="0" fontId="71" fillId="0" borderId="60" xfId="0" applyFont="1" applyFill="1" applyBorder="1" applyAlignment="1" applyProtection="1">
      <alignment vertical="center"/>
      <protection hidden="1"/>
    </xf>
    <xf numFmtId="0" fontId="0" fillId="0" borderId="61" xfId="0"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vertical="center" wrapText="1"/>
      <protection hidden="1"/>
    </xf>
    <xf numFmtId="0" fontId="73" fillId="0" borderId="0" xfId="0" applyFont="1" applyBorder="1" applyAlignment="1" applyProtection="1">
      <alignment horizontal="center"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73" fillId="0" borderId="57" xfId="0" applyFont="1" applyBorder="1" applyAlignment="1" applyProtection="1">
      <alignment vertical="center"/>
      <protection hidden="1"/>
    </xf>
    <xf numFmtId="0" fontId="71" fillId="0" borderId="0" xfId="0" applyFont="1" applyBorder="1" applyAlignment="1" applyProtection="1">
      <alignment vertical="center"/>
      <protection hidden="1"/>
    </xf>
    <xf numFmtId="0" fontId="76" fillId="0" borderId="0" xfId="0" applyFont="1" applyBorder="1" applyAlignment="1" applyProtection="1">
      <alignment vertical="center"/>
      <protection hidden="1"/>
    </xf>
    <xf numFmtId="38" fontId="0" fillId="0" borderId="0" xfId="49" applyFont="1" applyBorder="1" applyAlignment="1" applyProtection="1">
      <alignment vertical="center" shrinkToFit="1"/>
      <protection hidden="1"/>
    </xf>
    <xf numFmtId="0" fontId="77" fillId="0" borderId="0" xfId="0" applyFont="1" applyAlignment="1" applyProtection="1">
      <alignment vertical="center"/>
      <protection hidden="1"/>
    </xf>
    <xf numFmtId="0" fontId="0" fillId="0" borderId="0" xfId="0" applyFont="1" applyBorder="1" applyAlignment="1" applyProtection="1">
      <alignment vertical="center" wrapText="1"/>
      <protection hidden="1"/>
    </xf>
    <xf numFmtId="38" fontId="77" fillId="15" borderId="19" xfId="49" applyFont="1" applyFill="1" applyBorder="1" applyAlignment="1" applyProtection="1">
      <alignment horizontal="center" vertical="center"/>
      <protection hidden="1"/>
    </xf>
    <xf numFmtId="38" fontId="71" fillId="0" borderId="0" xfId="49" applyFont="1" applyFill="1" applyBorder="1" applyAlignment="1" applyProtection="1">
      <alignment vertical="center"/>
      <protection hidden="1"/>
    </xf>
    <xf numFmtId="0" fontId="77" fillId="0" borderId="0" xfId="0" applyFont="1" applyBorder="1" applyAlignment="1" applyProtection="1">
      <alignment horizontal="center" vertical="center"/>
      <protection hidden="1"/>
    </xf>
    <xf numFmtId="38" fontId="77" fillId="32" borderId="19" xfId="49" applyFont="1" applyFill="1" applyBorder="1" applyAlignment="1" applyProtection="1">
      <alignment horizontal="center" vertical="center"/>
      <protection hidden="1"/>
    </xf>
    <xf numFmtId="0" fontId="71" fillId="0" borderId="62" xfId="0" applyFont="1" applyFill="1" applyBorder="1" applyAlignment="1" applyProtection="1">
      <alignment vertical="center"/>
      <protection hidden="1"/>
    </xf>
    <xf numFmtId="0" fontId="71" fillId="0" borderId="63" xfId="0" applyFont="1" applyFill="1" applyBorder="1" applyAlignment="1" applyProtection="1">
      <alignment vertical="center"/>
      <protection hidden="1"/>
    </xf>
    <xf numFmtId="0" fontId="73" fillId="0" borderId="62" xfId="0" applyFont="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68" fillId="0" borderId="0" xfId="0" applyFont="1" applyFill="1" applyBorder="1" applyAlignment="1" applyProtection="1">
      <alignment vertical="top" wrapText="1"/>
      <protection hidden="1"/>
    </xf>
    <xf numFmtId="0" fontId="0" fillId="0" borderId="64" xfId="0" applyFill="1" applyBorder="1" applyAlignment="1" applyProtection="1">
      <alignment vertical="center"/>
      <protection hidden="1"/>
    </xf>
    <xf numFmtId="0" fontId="0" fillId="0" borderId="56" xfId="0" applyFill="1" applyBorder="1" applyAlignment="1" applyProtection="1">
      <alignment vertical="center"/>
      <protection hidden="1"/>
    </xf>
    <xf numFmtId="0" fontId="0" fillId="32" borderId="18" xfId="0" applyFont="1" applyFill="1" applyBorder="1" applyAlignment="1" applyProtection="1">
      <alignment horizontal="center" vertical="center"/>
      <protection hidden="1"/>
    </xf>
    <xf numFmtId="0" fontId="0" fillId="15" borderId="18" xfId="0" applyFont="1" applyFill="1" applyBorder="1" applyAlignment="1" applyProtection="1">
      <alignment horizontal="center" vertical="center"/>
      <protection locked="0"/>
    </xf>
    <xf numFmtId="0" fontId="0" fillId="0" borderId="0" xfId="0" applyBorder="1" applyAlignment="1" applyProtection="1">
      <alignment horizontal="center" vertical="center" wrapText="1"/>
      <protection hidden="1"/>
    </xf>
    <xf numFmtId="179" fontId="0" fillId="0" borderId="53" xfId="49" applyNumberFormat="1" applyFont="1" applyBorder="1" applyAlignment="1" applyProtection="1">
      <alignment horizontal="center" vertical="center" shrinkToFit="1"/>
      <protection hidden="1"/>
    </xf>
    <xf numFmtId="179" fontId="0" fillId="0" borderId="31" xfId="49" applyNumberFormat="1" applyFont="1" applyBorder="1" applyAlignment="1" applyProtection="1">
      <alignment horizontal="center" vertical="center" shrinkToFit="1"/>
      <protection hidden="1"/>
    </xf>
    <xf numFmtId="0" fontId="0" fillId="0" borderId="16" xfId="0" applyBorder="1" applyAlignment="1" applyProtection="1">
      <alignment vertical="center"/>
      <protection hidden="1"/>
    </xf>
    <xf numFmtId="0" fontId="0" fillId="0" borderId="19" xfId="0" applyBorder="1" applyAlignment="1" applyProtection="1">
      <alignment vertical="center"/>
      <protection hidden="1"/>
    </xf>
    <xf numFmtId="0" fontId="6" fillId="0" borderId="0" xfId="0" applyFont="1" applyBorder="1" applyAlignment="1" applyProtection="1">
      <alignment horizontal="center" vertical="center"/>
      <protection hidden="1"/>
    </xf>
    <xf numFmtId="0" fontId="24" fillId="32" borderId="0" xfId="0" applyFont="1" applyFill="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0" fillId="0" borderId="18" xfId="0" applyBorder="1" applyAlignment="1" applyProtection="1">
      <alignment vertical="center"/>
      <protection hidden="1"/>
    </xf>
    <xf numFmtId="0" fontId="4" fillId="0" borderId="31"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2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Font="1" applyFill="1" applyBorder="1" applyAlignment="1" applyProtection="1">
      <alignment vertical="center"/>
      <protection hidden="1"/>
    </xf>
    <xf numFmtId="0" fontId="71" fillId="0" borderId="0" xfId="0"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0" fontId="50" fillId="0" borderId="0" xfId="0" applyFont="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24" fillId="0" borderId="0" xfId="0" applyFont="1" applyBorder="1" applyAlignment="1" applyProtection="1">
      <alignment vertical="center"/>
      <protection hidden="1"/>
    </xf>
    <xf numFmtId="0" fontId="0" fillId="0" borderId="60" xfId="0" applyFont="1" applyBorder="1" applyAlignment="1" applyProtection="1">
      <alignment vertical="center"/>
      <protection hidden="1"/>
    </xf>
    <xf numFmtId="0" fontId="0" fillId="0" borderId="0" xfId="0" applyBorder="1" applyAlignment="1" applyProtection="1">
      <alignment vertical="center"/>
      <protection locked="0"/>
    </xf>
    <xf numFmtId="0" fontId="73" fillId="0" borderId="0" xfId="0" applyFont="1" applyBorder="1" applyAlignment="1" applyProtection="1">
      <alignment vertical="center"/>
      <protection locked="0"/>
    </xf>
    <xf numFmtId="0" fontId="73" fillId="0" borderId="0" xfId="0" applyFont="1" applyBorder="1" applyAlignment="1" applyProtection="1">
      <alignment horizontal="left" vertical="center"/>
      <protection locked="0"/>
    </xf>
    <xf numFmtId="0" fontId="74" fillId="0" borderId="0" xfId="0" applyFont="1" applyBorder="1" applyAlignment="1" applyProtection="1">
      <alignment vertical="center"/>
      <protection locked="0"/>
    </xf>
    <xf numFmtId="0" fontId="74" fillId="0" borderId="0"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75" fillId="0" borderId="0" xfId="0" applyFont="1" applyBorder="1" applyAlignment="1" applyProtection="1">
      <alignment horizontal="center" vertical="center"/>
      <protection locked="0"/>
    </xf>
    <xf numFmtId="238" fontId="31" fillId="27" borderId="38" xfId="49" applyNumberFormat="1" applyFont="1" applyFill="1" applyBorder="1" applyAlignment="1" applyProtection="1">
      <alignment vertical="center"/>
      <protection locked="0"/>
    </xf>
    <xf numFmtId="238" fontId="31" fillId="27" borderId="33" xfId="0" applyNumberFormat="1" applyFont="1" applyFill="1" applyBorder="1" applyAlignment="1" applyProtection="1">
      <alignment vertical="center"/>
      <protection locked="0"/>
    </xf>
    <xf numFmtId="238" fontId="31" fillId="0" borderId="49" xfId="0" applyNumberFormat="1" applyFont="1" applyFill="1" applyBorder="1" applyAlignment="1" applyProtection="1">
      <alignment horizontal="right" vertical="center"/>
      <protection/>
    </xf>
    <xf numFmtId="224" fontId="31" fillId="0" borderId="38" xfId="49" applyNumberFormat="1" applyFont="1" applyFill="1" applyBorder="1" applyAlignment="1" applyProtection="1">
      <alignment vertical="center"/>
      <protection locked="0"/>
    </xf>
    <xf numFmtId="0" fontId="5" fillId="0" borderId="1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46" fillId="0" borderId="0" xfId="66" applyFont="1" applyAlignment="1">
      <alignment horizontal="center" vertical="center"/>
      <protection/>
    </xf>
    <xf numFmtId="0" fontId="45" fillId="0" borderId="0" xfId="66" applyFont="1" applyAlignment="1">
      <alignment vertical="center"/>
      <protection/>
    </xf>
    <xf numFmtId="0" fontId="40" fillId="0" borderId="0" xfId="66" applyFont="1" applyAlignment="1">
      <alignment vertical="center"/>
      <protection/>
    </xf>
    <xf numFmtId="0" fontId="47" fillId="0" borderId="0" xfId="66" applyFont="1" applyAlignment="1">
      <alignment vertical="center"/>
      <protection/>
    </xf>
    <xf numFmtId="0" fontId="41" fillId="0" borderId="0" xfId="66" applyFont="1" applyAlignment="1">
      <alignment vertical="center"/>
      <protection/>
    </xf>
    <xf numFmtId="0" fontId="45" fillId="0" borderId="0" xfId="66" applyFont="1" applyAlignment="1" quotePrefix="1">
      <alignment horizontal="right" vertical="center"/>
      <protection/>
    </xf>
    <xf numFmtId="0" fontId="0" fillId="0" borderId="0" xfId="66">
      <alignment/>
      <protection/>
    </xf>
    <xf numFmtId="0" fontId="0" fillId="0" borderId="0" xfId="66" applyFont="1">
      <alignment/>
      <protection/>
    </xf>
    <xf numFmtId="0" fontId="46" fillId="0" borderId="0" xfId="61" applyFont="1" applyAlignment="1">
      <alignment horizontal="center" vertical="center"/>
      <protection/>
    </xf>
    <xf numFmtId="0" fontId="40" fillId="0" borderId="0" xfId="61" applyFont="1" applyAlignment="1">
      <alignment vertical="center"/>
      <protection/>
    </xf>
    <xf numFmtId="0" fontId="42" fillId="0" borderId="0" xfId="65" applyFont="1" applyAlignment="1">
      <alignment horizontal="right" vertical="center"/>
      <protection/>
    </xf>
    <xf numFmtId="0" fontId="88" fillId="0" borderId="0" xfId="65" applyFont="1" applyAlignment="1">
      <alignment vertical="center"/>
      <protection/>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3" fillId="0" borderId="0" xfId="74" applyFont="1" applyAlignment="1">
      <alignment vertical="center"/>
      <protection/>
    </xf>
    <xf numFmtId="0" fontId="94" fillId="0" borderId="0" xfId="74" applyFont="1" applyAlignment="1">
      <alignment vertical="center"/>
      <protection/>
    </xf>
    <xf numFmtId="0" fontId="0" fillId="0" borderId="0" xfId="74" applyFont="1" applyAlignment="1">
      <alignment vertical="center"/>
      <protection/>
    </xf>
    <xf numFmtId="0" fontId="83" fillId="0" borderId="0" xfId="62" applyFont="1" applyAlignment="1">
      <alignment vertical="center"/>
      <protection/>
    </xf>
    <xf numFmtId="0" fontId="0" fillId="0" borderId="0" xfId="62" applyFont="1" applyAlignment="1">
      <alignment vertical="center"/>
      <protection/>
    </xf>
    <xf numFmtId="0" fontId="83" fillId="0" borderId="0" xfId="62" applyFont="1" applyAlignment="1">
      <alignment/>
      <protection/>
    </xf>
    <xf numFmtId="0" fontId="83" fillId="0" borderId="0" xfId="62" applyFont="1" applyAlignment="1">
      <alignment horizontal="left" wrapText="1"/>
      <protection/>
    </xf>
    <xf numFmtId="0" fontId="95" fillId="0" borderId="0" xfId="62" applyFont="1" applyAlignment="1">
      <alignment/>
      <protection/>
    </xf>
    <xf numFmtId="0" fontId="0" fillId="0" borderId="0" xfId="62" applyFont="1" applyAlignment="1">
      <alignment/>
      <protection/>
    </xf>
    <xf numFmtId="0" fontId="0" fillId="0" borderId="0" xfId="62" applyFont="1" applyAlignment="1">
      <alignment horizontal="left" wrapText="1"/>
      <protection/>
    </xf>
    <xf numFmtId="0" fontId="35" fillId="0" borderId="0" xfId="62" applyFont="1" applyAlignment="1">
      <alignment wrapText="1"/>
      <protection/>
    </xf>
    <xf numFmtId="0" fontId="98" fillId="0" borderId="0" xfId="74" applyFont="1" applyAlignment="1">
      <alignment vertical="center"/>
      <protection/>
    </xf>
    <xf numFmtId="0" fontId="97" fillId="0" borderId="0" xfId="74" applyFont="1" applyAlignment="1">
      <alignment vertical="center"/>
      <protection/>
    </xf>
    <xf numFmtId="0" fontId="55" fillId="0" borderId="0" xfId="62" applyFont="1" applyAlignment="1">
      <alignment horizontal="left" vertical="center"/>
      <protection/>
    </xf>
    <xf numFmtId="0" fontId="83" fillId="0" borderId="0" xfId="74" applyFont="1" applyAlignment="1">
      <alignment vertical="top"/>
      <protection/>
    </xf>
    <xf numFmtId="0" fontId="0" fillId="0" borderId="0" xfId="74" applyFont="1" applyAlignment="1">
      <alignment vertical="top"/>
      <protection/>
    </xf>
    <xf numFmtId="0" fontId="97" fillId="0" borderId="0" xfId="74" applyFont="1" applyAlignment="1">
      <alignment vertical="top"/>
      <protection/>
    </xf>
    <xf numFmtId="0" fontId="83" fillId="0" borderId="0" xfId="74" applyFont="1" applyAlignment="1">
      <alignment vertical="center" wrapText="1"/>
      <protection/>
    </xf>
    <xf numFmtId="0" fontId="0" fillId="0" borderId="0" xfId="74" applyFont="1" applyAlignment="1">
      <alignment vertical="center" wrapText="1"/>
      <protection/>
    </xf>
    <xf numFmtId="0" fontId="55" fillId="0" borderId="0" xfId="74" applyFont="1" applyAlignment="1">
      <alignment vertical="center"/>
      <protection/>
    </xf>
    <xf numFmtId="0" fontId="0" fillId="0" borderId="0" xfId="74" applyFont="1" applyAlignment="1">
      <alignment vertical="center"/>
      <protection/>
    </xf>
    <xf numFmtId="0" fontId="56" fillId="0" borderId="0" xfId="0" applyFont="1" applyAlignment="1">
      <alignment/>
    </xf>
    <xf numFmtId="0" fontId="24" fillId="0" borderId="20" xfId="0" applyFont="1" applyFill="1" applyBorder="1" applyAlignment="1">
      <alignment horizontal="right" vertical="center" wrapText="1"/>
    </xf>
    <xf numFmtId="0" fontId="24" fillId="0" borderId="37" xfId="0" applyFont="1" applyFill="1" applyBorder="1" applyAlignment="1">
      <alignment horizontal="left" vertical="center" wrapText="1"/>
    </xf>
    <xf numFmtId="0" fontId="55" fillId="0" borderId="0" xfId="0" applyFont="1" applyAlignment="1">
      <alignment horizontal="left" vertical="top"/>
    </xf>
    <xf numFmtId="0" fontId="82" fillId="0" borderId="0" xfId="0" applyFont="1" applyAlignment="1">
      <alignment vertical="center"/>
    </xf>
    <xf numFmtId="0" fontId="95" fillId="0" borderId="0" xfId="0" applyFont="1" applyAlignment="1">
      <alignment vertical="center"/>
    </xf>
    <xf numFmtId="0" fontId="97" fillId="0" borderId="0" xfId="0" applyFont="1" applyAlignment="1">
      <alignment vertical="center"/>
    </xf>
    <xf numFmtId="0" fontId="100" fillId="0" borderId="0" xfId="74" applyFont="1" applyAlignment="1">
      <alignment horizontal="right" vertical="center"/>
      <protection/>
    </xf>
    <xf numFmtId="0" fontId="100" fillId="0" borderId="0" xfId="74" applyFont="1" applyAlignment="1">
      <alignment horizontal="right" vertical="top"/>
      <protection/>
    </xf>
    <xf numFmtId="0" fontId="56" fillId="0" borderId="0" xfId="0" applyFont="1" applyFill="1" applyAlignment="1">
      <alignment horizontal="right" vertical="center"/>
    </xf>
    <xf numFmtId="0" fontId="55" fillId="0" borderId="0" xfId="0" applyFont="1" applyAlignment="1">
      <alignment horizontal="right" vertical="center"/>
    </xf>
    <xf numFmtId="0" fontId="95" fillId="0" borderId="0" xfId="62" applyFont="1" applyAlignment="1">
      <alignment horizontal="right" wrapText="1"/>
      <protection/>
    </xf>
    <xf numFmtId="0" fontId="95" fillId="0" borderId="0" xfId="62" applyFont="1" applyAlignment="1">
      <alignment horizontal="right"/>
      <protection/>
    </xf>
    <xf numFmtId="0" fontId="56" fillId="0" borderId="0" xfId="0" applyFont="1" applyFill="1" applyAlignment="1">
      <alignment horizontal="right"/>
    </xf>
    <xf numFmtId="0" fontId="81" fillId="0" borderId="52" xfId="74" applyFont="1" applyBorder="1" applyAlignment="1">
      <alignment horizontal="left" vertical="center" wrapText="1"/>
      <protection/>
    </xf>
    <xf numFmtId="0" fontId="81" fillId="0" borderId="46" xfId="62" applyFont="1" applyBorder="1" applyAlignment="1">
      <alignment horizontal="right" vertical="center"/>
      <protection/>
    </xf>
    <xf numFmtId="0" fontId="55" fillId="0" borderId="0" xfId="0" applyFont="1" applyFill="1" applyAlignment="1">
      <alignment vertical="top"/>
    </xf>
    <xf numFmtId="0" fontId="0" fillId="0" borderId="0" xfId="0" applyFont="1" applyFill="1" applyAlignment="1">
      <alignment vertical="top"/>
    </xf>
    <xf numFmtId="0" fontId="35" fillId="0" borderId="39" xfId="0" applyFont="1" applyFill="1" applyBorder="1" applyAlignment="1">
      <alignment vertical="center"/>
    </xf>
    <xf numFmtId="0" fontId="35" fillId="0" borderId="0" xfId="0" applyFont="1" applyFill="1" applyBorder="1" applyAlignment="1">
      <alignment vertical="center"/>
    </xf>
    <xf numFmtId="0" fontId="35" fillId="0" borderId="29" xfId="0" applyFont="1" applyFill="1" applyBorder="1" applyAlignment="1">
      <alignment vertical="center"/>
    </xf>
    <xf numFmtId="0" fontId="35" fillId="0" borderId="0" xfId="0" applyFont="1" applyFill="1" applyAlignment="1">
      <alignment horizontal="center" vertical="center"/>
    </xf>
    <xf numFmtId="0" fontId="26" fillId="27" borderId="24" xfId="0" applyFont="1" applyFill="1" applyBorder="1" applyAlignment="1" applyProtection="1">
      <alignment horizontal="right" vertical="center"/>
      <protection locked="0"/>
    </xf>
    <xf numFmtId="0" fontId="26" fillId="27" borderId="12" xfId="0" applyFont="1" applyFill="1" applyBorder="1" applyAlignment="1" applyProtection="1">
      <alignment horizontal="right" vertical="center"/>
      <protection locked="0"/>
    </xf>
    <xf numFmtId="0" fontId="26" fillId="27" borderId="0" xfId="0" applyFont="1" applyFill="1" applyBorder="1" applyAlignment="1" applyProtection="1">
      <alignment horizontal="right" vertical="center"/>
      <protection locked="0"/>
    </xf>
    <xf numFmtId="0" fontId="0" fillId="0" borderId="65" xfId="0" applyFont="1" applyFill="1" applyBorder="1" applyAlignment="1">
      <alignment/>
    </xf>
    <xf numFmtId="0" fontId="0" fillId="0" borderId="20" xfId="0" applyFont="1" applyFill="1" applyBorder="1" applyAlignment="1">
      <alignment/>
    </xf>
    <xf numFmtId="0" fontId="0" fillId="0" borderId="31" xfId="0" applyFont="1" applyFill="1" applyBorder="1" applyAlignment="1">
      <alignment/>
    </xf>
    <xf numFmtId="0" fontId="35" fillId="0" borderId="0" xfId="0" applyFont="1" applyFill="1" applyAlignment="1">
      <alignment/>
    </xf>
    <xf numFmtId="0" fontId="35" fillId="0" borderId="39" xfId="0" applyFont="1" applyFill="1" applyBorder="1" applyAlignment="1">
      <alignment/>
    </xf>
    <xf numFmtId="0" fontId="36" fillId="0" borderId="39" xfId="0" applyFont="1" applyFill="1" applyBorder="1" applyAlignment="1">
      <alignment vertical="center"/>
    </xf>
    <xf numFmtId="0" fontId="35" fillId="0" borderId="37" xfId="0" applyFont="1" applyFill="1" applyBorder="1" applyAlignment="1">
      <alignment/>
    </xf>
    <xf numFmtId="0" fontId="35" fillId="0" borderId="0" xfId="0" applyFont="1" applyFill="1" applyBorder="1" applyAlignment="1">
      <alignment/>
    </xf>
    <xf numFmtId="0" fontId="36" fillId="0" borderId="0" xfId="0" applyFont="1" applyFill="1" applyBorder="1" applyAlignment="1">
      <alignment vertical="center"/>
    </xf>
    <xf numFmtId="0" fontId="35" fillId="0" borderId="53" xfId="0" applyFont="1" applyFill="1" applyBorder="1" applyAlignment="1">
      <alignment/>
    </xf>
    <xf numFmtId="0" fontId="35" fillId="0" borderId="29" xfId="0" applyFont="1" applyFill="1" applyBorder="1" applyAlignment="1">
      <alignment/>
    </xf>
    <xf numFmtId="0" fontId="36" fillId="0" borderId="29" xfId="0" applyFont="1" applyFill="1" applyBorder="1" applyAlignment="1">
      <alignment vertical="center"/>
    </xf>
    <xf numFmtId="0" fontId="55" fillId="0" borderId="0" xfId="0" applyFont="1" applyFill="1" applyAlignment="1">
      <alignment horizontal="right"/>
    </xf>
    <xf numFmtId="0" fontId="30" fillId="27" borderId="53" xfId="0" applyFont="1" applyFill="1" applyBorder="1" applyAlignment="1">
      <alignment horizontal="center" vertical="center" wrapText="1"/>
    </xf>
    <xf numFmtId="0" fontId="30" fillId="27" borderId="52" xfId="0" applyFont="1" applyFill="1" applyBorder="1" applyAlignment="1">
      <alignment horizontal="center" vertical="center" wrapText="1"/>
    </xf>
    <xf numFmtId="0" fontId="110" fillId="27" borderId="29" xfId="0" applyFont="1" applyFill="1" applyBorder="1" applyAlignment="1" applyProtection="1">
      <alignment horizontal="left" vertical="center" wrapText="1"/>
      <protection locked="0"/>
    </xf>
    <xf numFmtId="0" fontId="110" fillId="27" borderId="66" xfId="0" applyFont="1" applyFill="1" applyBorder="1" applyAlignment="1" applyProtection="1">
      <alignment horizontal="left" vertical="center" wrapText="1"/>
      <protection locked="0"/>
    </xf>
    <xf numFmtId="0" fontId="110" fillId="27" borderId="32" xfId="0" applyFont="1" applyFill="1" applyBorder="1" applyAlignment="1" applyProtection="1">
      <alignment horizontal="left" vertical="center" wrapText="1"/>
      <protection locked="0"/>
    </xf>
    <xf numFmtId="0" fontId="113" fillId="27" borderId="66" xfId="0" applyFont="1" applyFill="1" applyBorder="1" applyAlignment="1" applyProtection="1">
      <alignment horizontal="center" vertical="center"/>
      <protection locked="0"/>
    </xf>
    <xf numFmtId="0" fontId="113" fillId="27" borderId="32" xfId="0" applyFont="1" applyFill="1" applyBorder="1" applyAlignment="1" applyProtection="1">
      <alignment horizontal="center" vertical="center"/>
      <protection locked="0"/>
    </xf>
    <xf numFmtId="0" fontId="113" fillId="27" borderId="44" xfId="0" applyFont="1" applyFill="1" applyBorder="1" applyAlignment="1" applyProtection="1">
      <alignment horizontal="center" vertical="center"/>
      <protection locked="0"/>
    </xf>
    <xf numFmtId="0" fontId="112" fillId="27" borderId="50" xfId="0" applyFont="1" applyFill="1" applyBorder="1" applyAlignment="1" applyProtection="1">
      <alignment horizontal="left" vertical="center"/>
      <protection locked="0"/>
    </xf>
    <xf numFmtId="0" fontId="26" fillId="27" borderId="0" xfId="0" applyFont="1" applyFill="1" applyBorder="1" applyAlignment="1" applyProtection="1">
      <alignment horizontal="center" vertical="center"/>
      <protection locked="0"/>
    </xf>
    <xf numFmtId="0" fontId="102" fillId="27" borderId="45" xfId="74" applyFont="1" applyFill="1" applyBorder="1" applyAlignment="1">
      <alignment horizontal="center" vertical="center" wrapText="1"/>
      <protection/>
    </xf>
    <xf numFmtId="0" fontId="94" fillId="0" borderId="45" xfId="74" applyFont="1" applyBorder="1" applyAlignment="1" applyProtection="1">
      <alignment horizontal="center" vertical="center"/>
      <protection locked="0"/>
    </xf>
    <xf numFmtId="0" fontId="102" fillId="27" borderId="45" xfId="74" applyFont="1" applyFill="1" applyBorder="1" applyAlignment="1" applyProtection="1">
      <alignment horizontal="center" vertical="center"/>
      <protection locked="0"/>
    </xf>
    <xf numFmtId="0" fontId="94" fillId="0" borderId="46" xfId="74" applyFont="1" applyBorder="1" applyAlignment="1" applyProtection="1">
      <alignment horizontal="center" vertical="center"/>
      <protection locked="0"/>
    </xf>
    <xf numFmtId="0" fontId="102" fillId="27" borderId="52" xfId="74" applyFont="1" applyFill="1" applyBorder="1" applyAlignment="1">
      <alignment horizontal="center" vertical="center" wrapText="1"/>
      <protection/>
    </xf>
    <xf numFmtId="0" fontId="102" fillId="27" borderId="67" xfId="74" applyFont="1" applyFill="1" applyBorder="1" applyAlignment="1">
      <alignment horizontal="center" vertical="center" wrapText="1"/>
      <protection/>
    </xf>
    <xf numFmtId="0" fontId="94" fillId="0" borderId="68" xfId="74" applyFont="1" applyBorder="1" applyAlignment="1" applyProtection="1">
      <alignment horizontal="center" vertical="center"/>
      <protection locked="0"/>
    </xf>
    <xf numFmtId="0" fontId="102" fillId="27" borderId="68" xfId="74" applyFont="1" applyFill="1" applyBorder="1" applyAlignment="1" applyProtection="1">
      <alignment horizontal="center" vertical="center"/>
      <protection locked="0"/>
    </xf>
    <xf numFmtId="0" fontId="94" fillId="0" borderId="69" xfId="74" applyFont="1" applyBorder="1" applyAlignment="1" applyProtection="1">
      <alignment horizontal="center" vertical="center"/>
      <protection locked="0"/>
    </xf>
    <xf numFmtId="0" fontId="5" fillId="0" borderId="69" xfId="63" applyFont="1" applyFill="1" applyBorder="1" applyAlignment="1">
      <alignment horizontal="center" vertical="center" wrapText="1"/>
      <protection/>
    </xf>
    <xf numFmtId="0" fontId="5" fillId="0" borderId="46" xfId="63" applyFont="1" applyFill="1" applyBorder="1" applyAlignment="1">
      <alignment horizontal="center" vertical="center" wrapText="1"/>
      <protection/>
    </xf>
    <xf numFmtId="0" fontId="30" fillId="27" borderId="37" xfId="0" applyFont="1" applyFill="1" applyBorder="1" applyAlignment="1">
      <alignment horizontal="center" vertical="center" wrapText="1"/>
    </xf>
    <xf numFmtId="0" fontId="5" fillId="0" borderId="0"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30" fillId="27" borderId="67" xfId="0" applyFont="1" applyFill="1" applyBorder="1" applyAlignment="1">
      <alignment horizontal="center" vertical="center" wrapText="1"/>
    </xf>
    <xf numFmtId="0" fontId="5" fillId="0" borderId="68" xfId="0" applyFont="1" applyFill="1" applyBorder="1" applyAlignment="1" applyProtection="1">
      <alignment horizontal="center" vertical="center"/>
      <protection locked="0"/>
    </xf>
    <xf numFmtId="0" fontId="26" fillId="27" borderId="68"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38" fontId="26" fillId="27" borderId="67" xfId="49" applyFont="1" applyFill="1" applyBorder="1" applyAlignment="1">
      <alignment vertical="center" wrapText="1"/>
    </xf>
    <xf numFmtId="0" fontId="26" fillId="27" borderId="52" xfId="0" applyFont="1" applyFill="1" applyBorder="1" applyAlignment="1">
      <alignment vertical="center" wrapText="1"/>
    </xf>
    <xf numFmtId="38" fontId="26" fillId="27" borderId="52" xfId="49" applyFont="1" applyFill="1" applyBorder="1" applyAlignment="1">
      <alignment vertical="center" wrapText="1"/>
    </xf>
    <xf numFmtId="0" fontId="24" fillId="0" borderId="52" xfId="0" applyFont="1" applyFill="1" applyBorder="1" applyAlignment="1">
      <alignment horizontal="left" vertical="center" wrapText="1"/>
    </xf>
    <xf numFmtId="0" fontId="24" fillId="0" borderId="46" xfId="0" applyFont="1" applyFill="1" applyBorder="1" applyAlignment="1">
      <alignment horizontal="right" vertical="center" wrapText="1"/>
    </xf>
    <xf numFmtId="0" fontId="5" fillId="0" borderId="45" xfId="0" applyFont="1" applyFill="1" applyBorder="1" applyAlignment="1" applyProtection="1">
      <alignment vertical="center"/>
      <protection locked="0"/>
    </xf>
    <xf numFmtId="0" fontId="5" fillId="0" borderId="46" xfId="0" applyFont="1" applyFill="1" applyBorder="1" applyAlignment="1" applyProtection="1">
      <alignment vertical="center"/>
      <protection locked="0"/>
    </xf>
    <xf numFmtId="0" fontId="0" fillId="0" borderId="0" xfId="64" applyFont="1" applyFill="1">
      <alignment/>
      <protection/>
    </xf>
    <xf numFmtId="0" fontId="35" fillId="0" borderId="0" xfId="64" applyFont="1" applyFill="1" applyAlignment="1">
      <alignment horizontal="left" wrapText="1"/>
      <protection/>
    </xf>
    <xf numFmtId="0" fontId="0" fillId="0" borderId="0" xfId="64" applyFont="1" applyFill="1" applyAlignment="1">
      <alignment horizontal="left" wrapText="1"/>
      <protection/>
    </xf>
    <xf numFmtId="0" fontId="26" fillId="27" borderId="67" xfId="0" applyFont="1" applyFill="1" applyBorder="1" applyAlignment="1">
      <alignment horizontal="center" vertical="center" wrapText="1"/>
    </xf>
    <xf numFmtId="0" fontId="0" fillId="0" borderId="0" xfId="0" applyFont="1" applyFill="1" applyAlignment="1">
      <alignment horizontal="left" wrapText="1"/>
    </xf>
    <xf numFmtId="0" fontId="56" fillId="0" borderId="0" xfId="0" applyFont="1" applyAlignment="1">
      <alignment horizontal="left" vertical="center"/>
    </xf>
    <xf numFmtId="0" fontId="31" fillId="27" borderId="34" xfId="0" applyFont="1" applyFill="1" applyBorder="1" applyAlignment="1" applyProtection="1">
      <alignment vertical="center"/>
      <protection locked="0"/>
    </xf>
    <xf numFmtId="0" fontId="31" fillId="27" borderId="33" xfId="0" applyFont="1" applyFill="1" applyBorder="1" applyAlignment="1" applyProtection="1">
      <alignment vertical="center"/>
      <protection locked="0"/>
    </xf>
    <xf numFmtId="0" fontId="31" fillId="27" borderId="43" xfId="0" applyFont="1" applyFill="1" applyBorder="1" applyAlignment="1" applyProtection="1">
      <alignment vertical="center"/>
      <protection locked="0"/>
    </xf>
    <xf numFmtId="180" fontId="31" fillId="0" borderId="43" xfId="0" applyNumberFormat="1" applyFont="1" applyFill="1" applyBorder="1" applyAlignment="1">
      <alignment vertical="center"/>
    </xf>
    <xf numFmtId="0" fontId="54" fillId="0" borderId="0" xfId="0" applyFont="1" applyAlignment="1">
      <alignment vertical="center"/>
    </xf>
    <xf numFmtId="0" fontId="0" fillId="0" borderId="0" xfId="0" applyFont="1" applyAlignment="1">
      <alignment vertical="top"/>
    </xf>
    <xf numFmtId="0" fontId="0" fillId="0" borderId="38" xfId="0" applyFont="1" applyBorder="1" applyAlignment="1">
      <alignment vertical="center" wrapText="1"/>
    </xf>
    <xf numFmtId="0" fontId="31" fillId="27" borderId="70" xfId="0" applyFont="1" applyFill="1" applyBorder="1" applyAlignment="1" applyProtection="1">
      <alignment vertical="center"/>
      <protection locked="0"/>
    </xf>
    <xf numFmtId="0" fontId="4" fillId="0" borderId="10" xfId="0" applyFont="1" applyBorder="1" applyAlignment="1">
      <alignment horizontal="left" vertical="center" wrapText="1"/>
    </xf>
    <xf numFmtId="0" fontId="31" fillId="27" borderId="38" xfId="0" applyFont="1" applyFill="1" applyBorder="1" applyAlignment="1" applyProtection="1">
      <alignment vertical="center"/>
      <protection locked="0"/>
    </xf>
    <xf numFmtId="0" fontId="0" fillId="0" borderId="33" xfId="0" applyFont="1" applyBorder="1" applyAlignment="1">
      <alignmen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vertical="center" wrapText="1"/>
    </xf>
    <xf numFmtId="0" fontId="6" fillId="32" borderId="14" xfId="0" applyFont="1" applyFill="1" applyBorder="1" applyAlignment="1">
      <alignment vertical="center" wrapText="1"/>
    </xf>
    <xf numFmtId="0" fontId="6" fillId="0" borderId="14" xfId="0" applyFont="1" applyFill="1" applyBorder="1" applyAlignment="1">
      <alignment vertical="center" wrapText="1"/>
    </xf>
    <xf numFmtId="0" fontId="5" fillId="0" borderId="50" xfId="0" applyFont="1" applyFill="1" applyBorder="1" applyAlignment="1">
      <alignment horizontal="center" vertical="center" wrapText="1"/>
    </xf>
    <xf numFmtId="0" fontId="6" fillId="0" borderId="50" xfId="0" applyFont="1" applyFill="1" applyBorder="1" applyAlignment="1">
      <alignment vertical="center" wrapText="1"/>
    </xf>
    <xf numFmtId="0" fontId="31" fillId="27" borderId="71" xfId="0" applyFont="1" applyFill="1" applyBorder="1" applyAlignment="1" applyProtection="1">
      <alignment vertical="center"/>
      <protection locked="0"/>
    </xf>
    <xf numFmtId="0" fontId="4" fillId="0" borderId="50" xfId="0" applyFont="1" applyBorder="1" applyAlignment="1">
      <alignment vertical="center" wrapText="1"/>
    </xf>
    <xf numFmtId="0" fontId="4" fillId="0" borderId="21" xfId="0" applyFont="1" applyBorder="1" applyAlignment="1">
      <alignment vertical="center" wrapText="1"/>
    </xf>
    <xf numFmtId="0" fontId="0" fillId="0" borderId="29" xfId="0" applyFont="1" applyBorder="1" applyAlignment="1">
      <alignment vertical="center"/>
    </xf>
    <xf numFmtId="0" fontId="5" fillId="0" borderId="29" xfId="0" applyFont="1" applyBorder="1" applyAlignment="1">
      <alignment horizontal="center" vertical="center"/>
    </xf>
    <xf numFmtId="1" fontId="31" fillId="0" borderId="72" xfId="0" applyNumberFormat="1" applyFont="1" applyBorder="1" applyAlignment="1" applyProtection="1">
      <alignment horizontal="right" vertical="center"/>
      <protection/>
    </xf>
    <xf numFmtId="0" fontId="4" fillId="0" borderId="29" xfId="0" applyFont="1" applyBorder="1" applyAlignment="1" applyProtection="1">
      <alignment vertical="center" wrapText="1"/>
      <protection locked="0"/>
    </xf>
    <xf numFmtId="1" fontId="31" fillId="0" borderId="53" xfId="0" applyNumberFormat="1" applyFont="1" applyBorder="1" applyAlignment="1" applyProtection="1">
      <alignment horizontal="right" vertical="center"/>
      <protection/>
    </xf>
    <xf numFmtId="0" fontId="4" fillId="0" borderId="31" xfId="0" applyFont="1" applyBorder="1" applyAlignment="1">
      <alignment vertical="center" wrapText="1"/>
    </xf>
    <xf numFmtId="0" fontId="5" fillId="0" borderId="0" xfId="0" applyFont="1" applyAlignment="1">
      <alignment vertical="top"/>
    </xf>
    <xf numFmtId="0" fontId="55" fillId="0" borderId="0" xfId="0" applyFont="1" applyAlignment="1">
      <alignment vertical="top"/>
    </xf>
    <xf numFmtId="0" fontId="4" fillId="0" borderId="26"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Fill="1" applyBorder="1" applyAlignment="1">
      <alignment vertical="center" wrapText="1"/>
    </xf>
    <xf numFmtId="0" fontId="56" fillId="0" borderId="0" xfId="0" applyFont="1" applyFill="1" applyAlignment="1">
      <alignment vertical="top"/>
    </xf>
    <xf numFmtId="0" fontId="17" fillId="0" borderId="0" xfId="0" applyFont="1" applyAlignment="1">
      <alignment vertical="top"/>
    </xf>
    <xf numFmtId="0" fontId="64" fillId="0" borderId="0" xfId="0" applyFont="1" applyAlignment="1">
      <alignment vertical="top"/>
    </xf>
    <xf numFmtId="0" fontId="0" fillId="0" borderId="0" xfId="0" applyFont="1" applyAlignment="1">
      <alignment vertical="top"/>
    </xf>
    <xf numFmtId="0" fontId="85" fillId="0" borderId="0" xfId="61" applyFont="1" applyAlignment="1">
      <alignment horizontal="left" vertical="center"/>
      <protection/>
    </xf>
    <xf numFmtId="0" fontId="45" fillId="0" borderId="0" xfId="66" applyFont="1" applyAlignment="1">
      <alignment horizontal="left" vertical="center"/>
      <protection/>
    </xf>
    <xf numFmtId="0" fontId="0" fillId="0" borderId="0" xfId="0" applyAlignment="1">
      <alignment horizontal="right" vertical="center"/>
    </xf>
    <xf numFmtId="0" fontId="43" fillId="0" borderId="0" xfId="0" applyFont="1" applyAlignment="1">
      <alignment horizontal="center" vertical="center"/>
    </xf>
    <xf numFmtId="0" fontId="49" fillId="0" borderId="0" xfId="0" applyFont="1" applyAlignment="1">
      <alignment horizontal="center" vertical="center"/>
    </xf>
    <xf numFmtId="0" fontId="12" fillId="0" borderId="0" xfId="0" applyFont="1" applyAlignment="1">
      <alignment horizontal="center" vertical="center"/>
    </xf>
    <xf numFmtId="0" fontId="44" fillId="0" borderId="0" xfId="0" applyFont="1" applyAlignment="1">
      <alignment horizontal="center" vertical="center"/>
    </xf>
    <xf numFmtId="0" fontId="42" fillId="0" borderId="0" xfId="0" applyFont="1" applyAlignment="1">
      <alignment horizontal="center" vertical="center"/>
    </xf>
    <xf numFmtId="0" fontId="45" fillId="0" borderId="0" xfId="0" applyFont="1" applyAlignment="1">
      <alignment horizontal="center" vertical="center"/>
    </xf>
    <xf numFmtId="0" fontId="41" fillId="34" borderId="18" xfId="66" applyFont="1" applyFill="1" applyBorder="1" applyAlignment="1">
      <alignment horizontal="center" vertical="center"/>
      <protection/>
    </xf>
    <xf numFmtId="0" fontId="41" fillId="34" borderId="16" xfId="66" applyFont="1" applyFill="1" applyBorder="1" applyAlignment="1">
      <alignment horizontal="center" vertical="center"/>
      <protection/>
    </xf>
    <xf numFmtId="0" fontId="41" fillId="34" borderId="19" xfId="66" applyFont="1" applyFill="1" applyBorder="1" applyAlignment="1">
      <alignment horizontal="center" vertical="center"/>
      <protection/>
    </xf>
    <xf numFmtId="0" fontId="12" fillId="0" borderId="0" xfId="70" applyFont="1" applyAlignment="1">
      <alignment horizontal="center" vertical="top"/>
      <protection/>
    </xf>
    <xf numFmtId="0" fontId="14" fillId="0" borderId="0" xfId="70" applyFont="1" applyAlignment="1">
      <alignment horizontal="left"/>
      <protection/>
    </xf>
    <xf numFmtId="0" fontId="26" fillId="27" borderId="0" xfId="0" applyFont="1" applyFill="1" applyBorder="1" applyAlignment="1" applyProtection="1">
      <alignment horizontal="center" vertical="center"/>
      <protection locked="0"/>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232" fontId="30" fillId="27" borderId="33" xfId="49" applyNumberFormat="1" applyFont="1" applyFill="1" applyBorder="1" applyAlignment="1" applyProtection="1">
      <alignment vertical="center"/>
      <protection locked="0"/>
    </xf>
    <xf numFmtId="232" fontId="30" fillId="27" borderId="12" xfId="49" applyNumberFormat="1" applyFont="1" applyFill="1" applyBorder="1" applyAlignment="1" applyProtection="1">
      <alignment vertical="center"/>
      <protection locked="0"/>
    </xf>
    <xf numFmtId="209" fontId="30" fillId="0" borderId="33" xfId="49" applyNumberFormat="1" applyFont="1" applyFill="1" applyBorder="1" applyAlignment="1" applyProtection="1">
      <alignment vertical="center"/>
      <protection/>
    </xf>
    <xf numFmtId="209" fontId="30" fillId="0" borderId="12" xfId="49" applyNumberFormat="1" applyFont="1" applyFill="1" applyBorder="1" applyAlignment="1" applyProtection="1">
      <alignment vertical="center"/>
      <protection/>
    </xf>
    <xf numFmtId="207" fontId="30" fillId="0" borderId="33" xfId="49" applyNumberFormat="1" applyFont="1" applyFill="1" applyBorder="1" applyAlignment="1" applyProtection="1">
      <alignment vertical="center"/>
      <protection locked="0"/>
    </xf>
    <xf numFmtId="207" fontId="30" fillId="0" borderId="12" xfId="49" applyNumberFormat="1" applyFont="1" applyFill="1" applyBorder="1" applyAlignment="1" applyProtection="1">
      <alignment vertical="center"/>
      <protection locked="0"/>
    </xf>
    <xf numFmtId="0" fontId="5" fillId="0" borderId="33"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4" fillId="0" borderId="3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3" xfId="0" applyFont="1" applyFill="1" applyBorder="1" applyAlignment="1">
      <alignment vertical="center"/>
    </xf>
    <xf numFmtId="0" fontId="5" fillId="0" borderId="50" xfId="0" applyFont="1" applyFill="1" applyBorder="1" applyAlignment="1">
      <alignment vertical="center"/>
    </xf>
    <xf numFmtId="0" fontId="5" fillId="0" borderId="21" xfId="0" applyFont="1" applyFill="1" applyBorder="1" applyAlignment="1">
      <alignment vertical="center"/>
    </xf>
    <xf numFmtId="0" fontId="7" fillId="0" borderId="39"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9" xfId="0" applyFont="1" applyFill="1" applyBorder="1" applyAlignment="1" applyProtection="1">
      <alignment horizontal="center" vertical="center"/>
      <protection/>
    </xf>
    <xf numFmtId="0" fontId="0" fillId="0" borderId="76"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207" fontId="30" fillId="0" borderId="49" xfId="49" applyNumberFormat="1" applyFont="1" applyFill="1" applyBorder="1" applyAlignment="1" applyProtection="1">
      <alignment vertical="center"/>
      <protection/>
    </xf>
    <xf numFmtId="207" fontId="30" fillId="0" borderId="76" xfId="49" applyNumberFormat="1" applyFont="1" applyFill="1" applyBorder="1" applyAlignment="1" applyProtection="1">
      <alignment vertical="center"/>
      <protection/>
    </xf>
    <xf numFmtId="0" fontId="7" fillId="0" borderId="77" xfId="0" applyFont="1" applyFill="1" applyBorder="1" applyAlignment="1">
      <alignment horizontal="center" vertical="center"/>
    </xf>
    <xf numFmtId="0" fontId="7" fillId="0" borderId="40" xfId="0" applyFont="1" applyFill="1" applyBorder="1" applyAlignment="1">
      <alignment horizontal="center" vertical="center"/>
    </xf>
    <xf numFmtId="207" fontId="30" fillId="0" borderId="43" xfId="49" applyNumberFormat="1" applyFont="1" applyFill="1" applyBorder="1" applyAlignment="1" applyProtection="1">
      <alignment vertical="center"/>
      <protection locked="0"/>
    </xf>
    <xf numFmtId="207" fontId="30" fillId="0" borderId="50" xfId="49" applyNumberFormat="1" applyFont="1" applyFill="1" applyBorder="1" applyAlignment="1" applyProtection="1">
      <alignment vertical="center"/>
      <protection locked="0"/>
    </xf>
    <xf numFmtId="0" fontId="0" fillId="0" borderId="35" xfId="0"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207" fontId="30" fillId="0" borderId="35" xfId="49" applyNumberFormat="1" applyFont="1" applyFill="1" applyBorder="1" applyAlignment="1" applyProtection="1">
      <alignment vertical="center"/>
      <protection/>
    </xf>
    <xf numFmtId="207" fontId="30" fillId="0" borderId="73" xfId="49" applyNumberFormat="1" applyFont="1" applyFill="1" applyBorder="1" applyAlignment="1" applyProtection="1">
      <alignment vertical="center"/>
      <protection/>
    </xf>
    <xf numFmtId="232" fontId="30" fillId="27" borderId="43" xfId="49" applyNumberFormat="1" applyFont="1" applyFill="1" applyBorder="1" applyAlignment="1" applyProtection="1">
      <alignment vertical="center"/>
      <protection locked="0"/>
    </xf>
    <xf numFmtId="232" fontId="30" fillId="27" borderId="50" xfId="49" applyNumberFormat="1" applyFont="1" applyFill="1" applyBorder="1" applyAlignment="1" applyProtection="1">
      <alignment vertical="center"/>
      <protection locked="0"/>
    </xf>
    <xf numFmtId="209" fontId="30" fillId="0" borderId="43" xfId="49" applyNumberFormat="1" applyFont="1" applyFill="1" applyBorder="1" applyAlignment="1" applyProtection="1">
      <alignment vertical="center"/>
      <protection/>
    </xf>
    <xf numFmtId="209" fontId="30" fillId="0" borderId="50" xfId="49" applyNumberFormat="1" applyFont="1" applyFill="1" applyBorder="1" applyAlignment="1" applyProtection="1">
      <alignment vertical="center"/>
      <protection/>
    </xf>
    <xf numFmtId="0" fontId="4" fillId="0" borderId="43" xfId="0" applyFont="1" applyFill="1" applyBorder="1" applyAlignment="1">
      <alignment horizontal="center" vertical="center" wrapText="1"/>
    </xf>
    <xf numFmtId="0" fontId="4" fillId="0" borderId="21" xfId="0" applyFont="1" applyFill="1" applyBorder="1" applyAlignment="1">
      <alignment horizontal="center" vertical="center" wrapText="1"/>
    </xf>
    <xf numFmtId="207" fontId="30" fillId="0" borderId="34" xfId="49" applyNumberFormat="1" applyFont="1" applyFill="1" applyBorder="1" applyAlignment="1" applyProtection="1">
      <alignment vertical="center"/>
      <protection locked="0"/>
    </xf>
    <xf numFmtId="207" fontId="30" fillId="0" borderId="24" xfId="49" applyNumberFormat="1" applyFont="1" applyFill="1" applyBorder="1" applyAlignment="1" applyProtection="1">
      <alignment vertical="center"/>
      <protection locked="0"/>
    </xf>
    <xf numFmtId="0" fontId="7" fillId="0" borderId="24" xfId="0" applyFont="1" applyFill="1" applyBorder="1" applyAlignment="1">
      <alignment horizontal="center" vertical="center"/>
    </xf>
    <xf numFmtId="0" fontId="7" fillId="0" borderId="23" xfId="0" applyFont="1" applyFill="1" applyBorder="1" applyAlignment="1">
      <alignment horizontal="center" vertical="center"/>
    </xf>
    <xf numFmtId="0" fontId="4" fillId="0" borderId="33"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0" fillId="0" borderId="78" xfId="0" applyFont="1" applyFill="1" applyBorder="1" applyAlignment="1">
      <alignment horizontal="center" vertical="center" textRotation="255"/>
    </xf>
    <xf numFmtId="0" fontId="0" fillId="0" borderId="75" xfId="0" applyFont="1" applyFill="1" applyBorder="1" applyAlignment="1">
      <alignment horizontal="center" vertical="center" textRotation="255"/>
    </xf>
    <xf numFmtId="0" fontId="0" fillId="0" borderId="37"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0" fillId="0" borderId="52" xfId="0" applyFont="1" applyFill="1" applyBorder="1" applyAlignment="1">
      <alignment horizontal="center" vertical="center" textRotation="255"/>
    </xf>
    <xf numFmtId="0" fontId="0" fillId="0" borderId="46" xfId="0" applyFont="1" applyFill="1" applyBorder="1" applyAlignment="1">
      <alignment horizontal="center" vertical="center" textRotation="255"/>
    </xf>
    <xf numFmtId="0" fontId="5" fillId="0" borderId="34" xfId="0" applyFont="1" applyFill="1" applyBorder="1" applyAlignment="1">
      <alignment vertical="center"/>
    </xf>
    <xf numFmtId="0" fontId="5" fillId="0" borderId="24" xfId="0" applyFont="1" applyFill="1" applyBorder="1" applyAlignment="1">
      <alignment vertical="center"/>
    </xf>
    <xf numFmtId="0" fontId="5" fillId="0" borderId="23" xfId="0" applyFont="1" applyFill="1" applyBorder="1" applyAlignment="1">
      <alignment vertical="center"/>
    </xf>
    <xf numFmtId="232" fontId="30" fillId="27" borderId="38" xfId="49" applyNumberFormat="1" applyFont="1" applyFill="1" applyBorder="1" applyAlignment="1" applyProtection="1">
      <alignment vertical="center"/>
      <protection locked="0"/>
    </xf>
    <xf numFmtId="232" fontId="30" fillId="27" borderId="26" xfId="49" applyNumberFormat="1" applyFont="1" applyFill="1" applyBorder="1" applyAlignment="1" applyProtection="1">
      <alignment vertical="center"/>
      <protection locked="0"/>
    </xf>
    <xf numFmtId="232" fontId="30" fillId="27" borderId="34" xfId="49" applyNumberFormat="1" applyFont="1" applyFill="1" applyBorder="1" applyAlignment="1" applyProtection="1">
      <alignment vertical="center"/>
      <protection locked="0"/>
    </xf>
    <xf numFmtId="232" fontId="30" fillId="27" borderId="24" xfId="49" applyNumberFormat="1" applyFont="1" applyFill="1" applyBorder="1" applyAlignment="1" applyProtection="1">
      <alignment vertical="center"/>
      <protection locked="0"/>
    </xf>
    <xf numFmtId="209" fontId="30" fillId="0" borderId="34" xfId="49" applyNumberFormat="1" applyFont="1" applyFill="1" applyBorder="1" applyAlignment="1" applyProtection="1">
      <alignment vertical="center"/>
      <protection/>
    </xf>
    <xf numFmtId="209" fontId="30" fillId="0" borderId="24" xfId="49" applyNumberFormat="1" applyFont="1" applyFill="1" applyBorder="1" applyAlignment="1" applyProtection="1">
      <alignment vertical="center"/>
      <protection/>
    </xf>
    <xf numFmtId="0" fontId="4" fillId="0" borderId="34" xfId="0" applyFont="1" applyFill="1" applyBorder="1" applyAlignment="1">
      <alignment horizontal="center" vertical="center" wrapText="1"/>
    </xf>
    <xf numFmtId="0" fontId="4" fillId="0" borderId="23" xfId="0" applyFont="1" applyFill="1" applyBorder="1" applyAlignment="1">
      <alignment horizontal="center" vertical="center" wrapText="1"/>
    </xf>
    <xf numFmtId="207" fontId="30" fillId="0" borderId="38" xfId="49" applyNumberFormat="1" applyFont="1" applyFill="1" applyBorder="1" applyAlignment="1" applyProtection="1">
      <alignment vertical="center"/>
      <protection locked="0"/>
    </xf>
    <xf numFmtId="207" fontId="30" fillId="0" borderId="26" xfId="49" applyNumberFormat="1" applyFont="1" applyFill="1" applyBorder="1" applyAlignment="1" applyProtection="1">
      <alignment vertical="center"/>
      <protection locked="0"/>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19" xfId="0" applyFont="1" applyFill="1" applyBorder="1" applyAlignment="1">
      <alignment vertical="center"/>
    </xf>
    <xf numFmtId="207" fontId="30" fillId="0" borderId="18" xfId="49" applyNumberFormat="1" applyFont="1" applyFill="1" applyBorder="1" applyAlignment="1" applyProtection="1">
      <alignment horizontal="center" vertical="center"/>
      <protection/>
    </xf>
    <xf numFmtId="207" fontId="30" fillId="0" borderId="16" xfId="49" applyNumberFormat="1" applyFont="1" applyFill="1" applyBorder="1" applyAlignment="1" applyProtection="1">
      <alignment horizontal="center" vertical="center"/>
      <protection/>
    </xf>
    <xf numFmtId="207" fontId="30" fillId="0" borderId="19" xfId="49"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207" fontId="30" fillId="0" borderId="53" xfId="49" applyNumberFormat="1" applyFont="1" applyFill="1" applyBorder="1" applyAlignment="1" applyProtection="1">
      <alignment vertical="center"/>
      <protection locked="0"/>
    </xf>
    <xf numFmtId="207" fontId="30" fillId="0" borderId="29" xfId="49" applyNumberFormat="1" applyFont="1" applyFill="1" applyBorder="1" applyAlignment="1" applyProtection="1">
      <alignment vertical="center"/>
      <protection locked="0"/>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5" fillId="0" borderId="79" xfId="0" applyFont="1" applyFill="1" applyBorder="1" applyAlignment="1">
      <alignment horizontal="center" vertical="center" textRotation="255"/>
    </xf>
    <xf numFmtId="0" fontId="0" fillId="0" borderId="80" xfId="0" applyBorder="1" applyAlignment="1">
      <alignment/>
    </xf>
    <xf numFmtId="0" fontId="0" fillId="0" borderId="81" xfId="0" applyBorder="1" applyAlignment="1">
      <alignment/>
    </xf>
    <xf numFmtId="0" fontId="4" fillId="0" borderId="3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232" fontId="30" fillId="0" borderId="18" xfId="49" applyNumberFormat="1" applyFont="1" applyFill="1" applyBorder="1" applyAlignment="1" applyProtection="1">
      <alignment vertical="center"/>
      <protection/>
    </xf>
    <xf numFmtId="232" fontId="30" fillId="0" borderId="16" xfId="49" applyNumberFormat="1" applyFont="1" applyFill="1" applyBorder="1" applyAlignment="1" applyProtection="1">
      <alignment vertical="center"/>
      <protection/>
    </xf>
    <xf numFmtId="209" fontId="30" fillId="0" borderId="18" xfId="49" applyNumberFormat="1" applyFont="1" applyFill="1" applyBorder="1" applyAlignment="1" applyProtection="1">
      <alignment vertical="center"/>
      <protection/>
    </xf>
    <xf numFmtId="209" fontId="30" fillId="0" borderId="16" xfId="49" applyNumberFormat="1" applyFont="1" applyFill="1" applyBorder="1" applyAlignment="1" applyProtection="1">
      <alignment vertical="center"/>
      <protection/>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207" fontId="30" fillId="0" borderId="18" xfId="49" applyNumberFormat="1" applyFont="1" applyFill="1" applyBorder="1" applyAlignment="1" applyProtection="1">
      <alignment vertical="center"/>
      <protection/>
    </xf>
    <xf numFmtId="207" fontId="30" fillId="0" borderId="16" xfId="49" applyNumberFormat="1" applyFont="1" applyFill="1" applyBorder="1" applyAlignment="1" applyProtection="1">
      <alignment vertical="center"/>
      <protection/>
    </xf>
    <xf numFmtId="0" fontId="7" fillId="0" borderId="50" xfId="0" applyFont="1" applyFill="1" applyBorder="1" applyAlignment="1">
      <alignment horizontal="center" vertical="center"/>
    </xf>
    <xf numFmtId="0" fontId="7" fillId="0" borderId="21" xfId="0" applyFont="1" applyFill="1" applyBorder="1" applyAlignment="1">
      <alignment horizontal="center" vertical="center"/>
    </xf>
    <xf numFmtId="232" fontId="30" fillId="27" borderId="18" xfId="49" applyNumberFormat="1" applyFont="1" applyFill="1" applyBorder="1" applyAlignment="1" applyProtection="1">
      <alignment vertical="center"/>
      <protection locked="0"/>
    </xf>
    <xf numFmtId="232" fontId="30" fillId="27" borderId="16" xfId="49" applyNumberFormat="1" applyFont="1" applyFill="1" applyBorder="1" applyAlignment="1" applyProtection="1">
      <alignment vertical="center"/>
      <protection locked="0"/>
    </xf>
    <xf numFmtId="209" fontId="30" fillId="0" borderId="18" xfId="49" applyNumberFormat="1" applyFont="1" applyFill="1" applyBorder="1" applyAlignment="1" applyProtection="1">
      <alignment vertical="center"/>
      <protection locked="0"/>
    </xf>
    <xf numFmtId="209" fontId="30" fillId="0" borderId="16" xfId="49" applyNumberFormat="1" applyFont="1" applyFill="1" applyBorder="1" applyAlignment="1" applyProtection="1">
      <alignment vertical="center"/>
      <protection locked="0"/>
    </xf>
    <xf numFmtId="207" fontId="30" fillId="0" borderId="18" xfId="49" applyNumberFormat="1" applyFont="1" applyFill="1" applyBorder="1" applyAlignment="1" applyProtection="1">
      <alignment vertical="center"/>
      <protection locked="0"/>
    </xf>
    <xf numFmtId="207" fontId="30" fillId="0" borderId="16" xfId="49" applyNumberFormat="1" applyFont="1" applyFill="1" applyBorder="1" applyAlignment="1" applyProtection="1">
      <alignment vertical="center"/>
      <protection locked="0"/>
    </xf>
    <xf numFmtId="0" fontId="4" fillId="0" borderId="43" xfId="0" applyFont="1" applyFill="1" applyBorder="1" applyAlignment="1">
      <alignment vertical="center"/>
    </xf>
    <xf numFmtId="0" fontId="4" fillId="0" borderId="50" xfId="0" applyFont="1" applyFill="1" applyBorder="1" applyAlignment="1">
      <alignment vertical="center"/>
    </xf>
    <xf numFmtId="0" fontId="4" fillId="0" borderId="21" xfId="0" applyFont="1" applyFill="1" applyBorder="1" applyAlignment="1">
      <alignment vertical="center"/>
    </xf>
    <xf numFmtId="209" fontId="30" fillId="0" borderId="43" xfId="49" applyNumberFormat="1" applyFont="1" applyFill="1" applyBorder="1" applyAlignment="1" applyProtection="1">
      <alignment vertical="center"/>
      <protection locked="0"/>
    </xf>
    <xf numFmtId="209" fontId="30" fillId="0" borderId="50" xfId="49" applyNumberFormat="1" applyFont="1" applyFill="1" applyBorder="1" applyAlignment="1" applyProtection="1">
      <alignment vertical="center"/>
      <protection locked="0"/>
    </xf>
    <xf numFmtId="209" fontId="30" fillId="0" borderId="33" xfId="49" applyNumberFormat="1" applyFont="1" applyFill="1" applyBorder="1" applyAlignment="1" applyProtection="1">
      <alignment vertical="center"/>
      <protection locked="0"/>
    </xf>
    <xf numFmtId="209" fontId="30" fillId="0" borderId="12" xfId="49" applyNumberFormat="1" applyFont="1" applyFill="1" applyBorder="1" applyAlignment="1" applyProtection="1">
      <alignment vertical="center"/>
      <protection locked="0"/>
    </xf>
    <xf numFmtId="209" fontId="30" fillId="0" borderId="34" xfId="49" applyNumberFormat="1" applyFont="1" applyFill="1" applyBorder="1" applyAlignment="1" applyProtection="1">
      <alignment vertical="center"/>
      <protection locked="0"/>
    </xf>
    <xf numFmtId="209" fontId="30" fillId="0" borderId="24" xfId="49" applyNumberFormat="1" applyFont="1" applyFill="1" applyBorder="1" applyAlignment="1" applyProtection="1">
      <alignment vertical="center"/>
      <protection locked="0"/>
    </xf>
    <xf numFmtId="0" fontId="0" fillId="0" borderId="82" xfId="0" applyFont="1" applyFill="1" applyBorder="1" applyAlignment="1">
      <alignment horizontal="center" vertical="center" textRotation="255"/>
    </xf>
    <xf numFmtId="0" fontId="0" fillId="0" borderId="80" xfId="0" applyFont="1" applyFill="1" applyBorder="1" applyAlignment="1">
      <alignment horizontal="center" vertical="center" textRotation="255"/>
    </xf>
    <xf numFmtId="0" fontId="0" fillId="0" borderId="83" xfId="0" applyFont="1" applyFill="1" applyBorder="1" applyAlignment="1">
      <alignment horizontal="center" vertical="center" textRotation="255"/>
    </xf>
    <xf numFmtId="0" fontId="5" fillId="0" borderId="82" xfId="0" applyFont="1" applyFill="1" applyBorder="1" applyAlignment="1">
      <alignment vertical="center" textRotation="255"/>
    </xf>
    <xf numFmtId="0" fontId="5" fillId="0" borderId="80" xfId="0" applyFont="1" applyFill="1" applyBorder="1" applyAlignment="1">
      <alignment vertical="center" textRotation="255"/>
    </xf>
    <xf numFmtId="0" fontId="5" fillId="0" borderId="81" xfId="0" applyFont="1" applyFill="1" applyBorder="1" applyAlignment="1">
      <alignment vertical="center" textRotation="255"/>
    </xf>
    <xf numFmtId="0" fontId="4" fillId="0" borderId="34" xfId="0" applyFont="1" applyFill="1" applyBorder="1" applyAlignment="1">
      <alignment vertical="center"/>
    </xf>
    <xf numFmtId="0" fontId="4" fillId="0" borderId="24" xfId="0" applyFont="1" applyFill="1" applyBorder="1" applyAlignment="1">
      <alignment vertical="center"/>
    </xf>
    <xf numFmtId="0" fontId="4" fillId="0" borderId="23" xfId="0" applyFont="1" applyFill="1" applyBorder="1" applyAlignment="1">
      <alignment vertical="center"/>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5" fillId="0" borderId="84" xfId="0" applyNumberFormat="1" applyFont="1" applyFill="1" applyBorder="1" applyAlignment="1" quotePrefix="1">
      <alignment horizontal="center" vertical="center" wrapText="1"/>
    </xf>
    <xf numFmtId="0" fontId="5" fillId="0" borderId="39" xfId="0" applyNumberFormat="1" applyFont="1" applyFill="1" applyBorder="1" applyAlignment="1" quotePrefix="1">
      <alignment horizontal="center" vertical="center" wrapText="1"/>
    </xf>
    <xf numFmtId="0" fontId="5" fillId="0" borderId="39" xfId="0" applyNumberFormat="1" applyFont="1" applyFill="1" applyBorder="1" applyAlignment="1" quotePrefix="1">
      <alignment horizontal="center" vertical="center"/>
    </xf>
    <xf numFmtId="0" fontId="5" fillId="0" borderId="85" xfId="0" applyNumberFormat="1" applyFont="1" applyFill="1" applyBorder="1" applyAlignment="1" quotePrefix="1">
      <alignment horizontal="center" vertical="center"/>
    </xf>
    <xf numFmtId="0" fontId="5" fillId="0" borderId="37" xfId="0" applyNumberFormat="1" applyFont="1" applyFill="1" applyBorder="1" applyAlignment="1" quotePrefix="1">
      <alignment horizontal="center" vertical="center"/>
    </xf>
    <xf numFmtId="0" fontId="5" fillId="0" borderId="0" xfId="0" applyNumberFormat="1" applyFont="1" applyFill="1" applyBorder="1" applyAlignment="1" quotePrefix="1">
      <alignment horizontal="center" vertical="center"/>
    </xf>
    <xf numFmtId="0" fontId="5" fillId="0" borderId="86" xfId="0" applyNumberFormat="1" applyFont="1" applyFill="1" applyBorder="1" applyAlignment="1" quotePrefix="1">
      <alignment horizontal="center" vertical="center"/>
    </xf>
    <xf numFmtId="0" fontId="5" fillId="0" borderId="52" xfId="0" applyNumberFormat="1" applyFont="1" applyFill="1" applyBorder="1" applyAlignment="1" quotePrefix="1">
      <alignment horizontal="center" vertical="center"/>
    </xf>
    <xf numFmtId="0" fontId="5" fillId="0" borderId="45" xfId="0" applyNumberFormat="1" applyFont="1" applyFill="1" applyBorder="1" applyAlignment="1" quotePrefix="1">
      <alignment horizontal="center" vertical="center"/>
    </xf>
    <xf numFmtId="0" fontId="5" fillId="0" borderId="87" xfId="0" applyNumberFormat="1" applyFont="1" applyFill="1" applyBorder="1" applyAlignment="1" quotePrefix="1">
      <alignment horizontal="center" vertical="center"/>
    </xf>
    <xf numFmtId="0" fontId="6" fillId="0" borderId="39" xfId="0" applyFont="1" applyFill="1" applyBorder="1" applyAlignment="1">
      <alignment horizontal="center" vertical="center"/>
    </xf>
    <xf numFmtId="0" fontId="6" fillId="0" borderId="65" xfId="0" applyFont="1" applyFill="1" applyBorder="1" applyAlignment="1">
      <alignment horizontal="center" vertical="center"/>
    </xf>
    <xf numFmtId="0" fontId="0" fillId="27" borderId="29" xfId="0" applyFont="1" applyFill="1" applyBorder="1" applyAlignment="1">
      <alignment horizontal="center" vertical="center"/>
    </xf>
    <xf numFmtId="0" fontId="6" fillId="0" borderId="8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29" xfId="0" applyFont="1" applyFill="1" applyBorder="1" applyAlignment="1">
      <alignment horizontal="center" vertical="center"/>
    </xf>
    <xf numFmtId="238" fontId="31" fillId="27" borderId="90" xfId="49" applyNumberFormat="1" applyFont="1" applyFill="1" applyBorder="1" applyAlignment="1" applyProtection="1">
      <alignment vertical="center"/>
      <protection locked="0"/>
    </xf>
    <xf numFmtId="238" fontId="31" fillId="27" borderId="24" xfId="49" applyNumberFormat="1" applyFont="1" applyFill="1" applyBorder="1" applyAlignment="1" applyProtection="1">
      <alignment vertical="center"/>
      <protection locked="0"/>
    </xf>
    <xf numFmtId="238" fontId="31" fillId="27" borderId="54" xfId="0" applyNumberFormat="1" applyFont="1" applyFill="1" applyBorder="1" applyAlignment="1" applyProtection="1">
      <alignment vertical="center"/>
      <protection locked="0"/>
    </xf>
    <xf numFmtId="238" fontId="31" fillId="27" borderId="12" xfId="0" applyNumberFormat="1" applyFont="1" applyFill="1" applyBorder="1" applyAlignment="1" applyProtection="1">
      <alignment vertical="center"/>
      <protection locked="0"/>
    </xf>
    <xf numFmtId="238" fontId="31" fillId="27" borderId="91" xfId="0" applyNumberFormat="1" applyFont="1" applyFill="1" applyBorder="1" applyAlignment="1" applyProtection="1">
      <alignment vertical="center"/>
      <protection locked="0"/>
    </xf>
    <xf numFmtId="238" fontId="31" fillId="27" borderId="77" xfId="0" applyNumberFormat="1" applyFont="1" applyFill="1" applyBorder="1" applyAlignment="1" applyProtection="1">
      <alignment vertical="center"/>
      <protection locked="0"/>
    </xf>
    <xf numFmtId="238" fontId="31" fillId="0" borderId="92" xfId="0" applyNumberFormat="1" applyFont="1" applyFill="1" applyBorder="1" applyAlignment="1" applyProtection="1">
      <alignment vertical="center"/>
      <protection/>
    </xf>
    <xf numFmtId="238" fontId="31" fillId="0" borderId="76" xfId="0" applyNumberFormat="1" applyFont="1" applyFill="1" applyBorder="1" applyAlignment="1" applyProtection="1">
      <alignment vertical="center"/>
      <protection/>
    </xf>
    <xf numFmtId="0" fontId="0" fillId="0" borderId="4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93" xfId="0" applyFont="1" applyFill="1" applyBorder="1" applyAlignment="1">
      <alignment horizontal="center" vertical="center"/>
    </xf>
    <xf numFmtId="0" fontId="26" fillId="27" borderId="33" xfId="0" applyFont="1" applyFill="1" applyBorder="1" applyAlignment="1">
      <alignment horizontal="right" vertical="center" wrapText="1"/>
    </xf>
    <xf numFmtId="0" fontId="26" fillId="27" borderId="12" xfId="0" applyFont="1" applyFill="1" applyBorder="1" applyAlignment="1">
      <alignment horizontal="right" vertical="center" wrapText="1"/>
    </xf>
    <xf numFmtId="0" fontId="26" fillId="27" borderId="34" xfId="0" applyFont="1" applyFill="1" applyBorder="1" applyAlignment="1">
      <alignment horizontal="right" vertical="center" wrapText="1"/>
    </xf>
    <xf numFmtId="0" fontId="26" fillId="27" borderId="24" xfId="0" applyFont="1" applyFill="1" applyBorder="1" applyAlignment="1">
      <alignment horizontal="right" vertical="center" wrapText="1"/>
    </xf>
    <xf numFmtId="0" fontId="26" fillId="27" borderId="48" xfId="0" applyFont="1" applyFill="1" applyBorder="1" applyAlignment="1">
      <alignment horizontal="right" vertical="center" wrapText="1"/>
    </xf>
    <xf numFmtId="0" fontId="26" fillId="27" borderId="27" xfId="0" applyFont="1" applyFill="1" applyBorder="1" applyAlignment="1">
      <alignment horizontal="right" vertical="center" wrapText="1"/>
    </xf>
    <xf numFmtId="0" fontId="107" fillId="0" borderId="55" xfId="0" applyFont="1" applyFill="1" applyBorder="1" applyAlignment="1">
      <alignment horizontal="center" vertical="center"/>
    </xf>
    <xf numFmtId="0" fontId="107" fillId="0" borderId="56" xfId="0" applyFont="1" applyFill="1" applyBorder="1" applyAlignment="1">
      <alignment horizontal="center" vertical="center"/>
    </xf>
    <xf numFmtId="0" fontId="107" fillId="0" borderId="59" xfId="0" applyFont="1" applyFill="1" applyBorder="1" applyAlignment="1">
      <alignment horizontal="center" vertical="center"/>
    </xf>
    <xf numFmtId="0" fontId="107" fillId="0" borderId="61" xfId="0" applyFont="1" applyFill="1" applyBorder="1" applyAlignment="1">
      <alignment horizontal="center" vertical="center"/>
    </xf>
    <xf numFmtId="0" fontId="5" fillId="0" borderId="35" xfId="67" applyFont="1" applyFill="1" applyBorder="1" applyAlignment="1">
      <alignment horizontal="center" vertical="center"/>
      <protection/>
    </xf>
    <xf numFmtId="0" fontId="5" fillId="0" borderId="73" xfId="67" applyFont="1" applyFill="1" applyBorder="1" applyAlignment="1">
      <alignment horizontal="center" vertical="center"/>
      <protection/>
    </xf>
    <xf numFmtId="0" fontId="5" fillId="0" borderId="36" xfId="67" applyFont="1" applyFill="1" applyBorder="1" applyAlignment="1">
      <alignment horizontal="center" vertical="center"/>
      <protection/>
    </xf>
    <xf numFmtId="0" fontId="5" fillId="0" borderId="8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214" fontId="31" fillId="0" borderId="33" xfId="49" applyNumberFormat="1" applyFont="1" applyFill="1" applyBorder="1" applyAlignment="1" applyProtection="1">
      <alignment vertical="center"/>
      <protection locked="0"/>
    </xf>
    <xf numFmtId="214" fontId="31" fillId="0" borderId="12" xfId="49" applyNumberFormat="1" applyFont="1" applyFill="1" applyBorder="1" applyAlignment="1" applyProtection="1">
      <alignment vertical="center"/>
      <protection locked="0"/>
    </xf>
    <xf numFmtId="236" fontId="31" fillId="27" borderId="33" xfId="49" applyNumberFormat="1" applyFont="1" applyFill="1" applyBorder="1" applyAlignment="1" applyProtection="1">
      <alignment vertical="center"/>
      <protection locked="0"/>
    </xf>
    <xf numFmtId="236" fontId="31" fillId="27" borderId="12" xfId="49" applyNumberFormat="1" applyFont="1" applyFill="1" applyBorder="1" applyAlignment="1" applyProtection="1">
      <alignment vertical="center"/>
      <protection locked="0"/>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214" fontId="31" fillId="0" borderId="43" xfId="49" applyNumberFormat="1" applyFont="1" applyFill="1" applyBorder="1" applyAlignment="1" applyProtection="1">
      <alignment vertical="center"/>
      <protection locked="0"/>
    </xf>
    <xf numFmtId="214" fontId="31" fillId="0" borderId="50" xfId="49" applyNumberFormat="1" applyFont="1" applyFill="1" applyBorder="1" applyAlignment="1" applyProtection="1">
      <alignment vertical="center"/>
      <protection locked="0"/>
    </xf>
    <xf numFmtId="236" fontId="31" fillId="27" borderId="43" xfId="49" applyNumberFormat="1" applyFont="1" applyFill="1" applyBorder="1" applyAlignment="1" applyProtection="1">
      <alignment vertical="center"/>
      <protection locked="0"/>
    </xf>
    <xf numFmtId="236" fontId="31" fillId="27" borderId="50" xfId="49" applyNumberFormat="1" applyFont="1" applyFill="1" applyBorder="1" applyAlignment="1" applyProtection="1">
      <alignment vertical="center"/>
      <protection locked="0"/>
    </xf>
    <xf numFmtId="0" fontId="4" fillId="0" borderId="50" xfId="0" applyFont="1" applyFill="1" applyBorder="1" applyAlignment="1">
      <alignment horizontal="center" vertical="center"/>
    </xf>
    <xf numFmtId="0" fontId="4" fillId="0" borderId="21" xfId="0" applyFont="1" applyFill="1" applyBorder="1" applyAlignment="1">
      <alignment horizontal="center" vertical="center"/>
    </xf>
    <xf numFmtId="214" fontId="31" fillId="0" borderId="38" xfId="49" applyNumberFormat="1" applyFont="1" applyFill="1" applyBorder="1" applyAlignment="1" applyProtection="1">
      <alignment vertical="center"/>
      <protection locked="0"/>
    </xf>
    <xf numFmtId="214" fontId="31" fillId="0" borderId="26" xfId="49" applyNumberFormat="1" applyFont="1" applyFill="1" applyBorder="1" applyAlignment="1" applyProtection="1">
      <alignment vertical="center"/>
      <protection locked="0"/>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0" fillId="0" borderId="78" xfId="0" applyFont="1" applyFill="1" applyBorder="1" applyAlignment="1">
      <alignment horizontal="center" vertical="center" textRotation="255"/>
    </xf>
    <xf numFmtId="0" fontId="0" fillId="0" borderId="53"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214" fontId="31" fillId="0" borderId="34" xfId="49" applyNumberFormat="1" applyFont="1" applyFill="1" applyBorder="1" applyAlignment="1" applyProtection="1">
      <alignment vertical="center"/>
      <protection locked="0"/>
    </xf>
    <xf numFmtId="214" fontId="31" fillId="0" borderId="24" xfId="49" applyNumberFormat="1" applyFont="1" applyFill="1" applyBorder="1" applyAlignment="1" applyProtection="1">
      <alignment vertical="center"/>
      <protection locked="0"/>
    </xf>
    <xf numFmtId="236" fontId="31" fillId="27" borderId="38" xfId="49" applyNumberFormat="1" applyFont="1" applyFill="1" applyBorder="1" applyAlignment="1" applyProtection="1">
      <alignment vertical="center"/>
      <protection locked="0"/>
    </xf>
    <xf numFmtId="236" fontId="31" fillId="27" borderId="26" xfId="49" applyNumberFormat="1" applyFont="1" applyFill="1" applyBorder="1" applyAlignment="1" applyProtection="1">
      <alignment vertical="center"/>
      <protection locked="0"/>
    </xf>
    <xf numFmtId="0" fontId="4" fillId="0" borderId="26"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79" xfId="0" applyFont="1" applyFill="1" applyBorder="1" applyAlignment="1">
      <alignment vertical="center" textRotation="255"/>
    </xf>
    <xf numFmtId="214" fontId="31" fillId="0" borderId="48" xfId="49" applyNumberFormat="1" applyFont="1" applyFill="1" applyBorder="1" applyAlignment="1" applyProtection="1">
      <alignment vertical="center"/>
      <protection locked="0"/>
    </xf>
    <xf numFmtId="214" fontId="31" fillId="0" borderId="27" xfId="49" applyNumberFormat="1" applyFont="1" applyFill="1" applyBorder="1" applyAlignment="1" applyProtection="1">
      <alignment vertical="center"/>
      <protection locked="0"/>
    </xf>
    <xf numFmtId="236" fontId="31" fillId="27" borderId="48" xfId="49" applyNumberFormat="1" applyFont="1" applyFill="1" applyBorder="1" applyAlignment="1" applyProtection="1">
      <alignment vertical="center"/>
      <protection locked="0"/>
    </xf>
    <xf numFmtId="236" fontId="31" fillId="27" borderId="27" xfId="49" applyNumberFormat="1" applyFont="1" applyFill="1" applyBorder="1" applyAlignment="1" applyProtection="1">
      <alignment vertical="center"/>
      <protection locked="0"/>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51" xfId="0" applyFont="1" applyFill="1" applyBorder="1" applyAlignment="1">
      <alignment vertical="center" wrapText="1"/>
    </xf>
    <xf numFmtId="0" fontId="5" fillId="0" borderId="22" xfId="0" applyFont="1" applyFill="1" applyBorder="1" applyAlignment="1">
      <alignment vertical="center" wrapText="1"/>
    </xf>
    <xf numFmtId="214" fontId="31" fillId="0" borderId="42" xfId="49" applyNumberFormat="1" applyFont="1" applyFill="1" applyBorder="1" applyAlignment="1" applyProtection="1">
      <alignment vertical="center"/>
      <protection locked="0"/>
    </xf>
    <xf numFmtId="214" fontId="31" fillId="0" borderId="51" xfId="49" applyNumberFormat="1" applyFont="1" applyFill="1" applyBorder="1" applyAlignment="1" applyProtection="1">
      <alignment vertical="center"/>
      <protection locked="0"/>
    </xf>
    <xf numFmtId="0" fontId="4" fillId="0" borderId="5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50" xfId="0" applyFont="1" applyFill="1" applyBorder="1" applyAlignment="1">
      <alignment vertical="center" wrapText="1"/>
    </xf>
    <xf numFmtId="0" fontId="5" fillId="0" borderId="21" xfId="0" applyFont="1" applyFill="1" applyBorder="1" applyAlignment="1">
      <alignment vertical="center" wrapText="1"/>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214" fontId="31" fillId="0" borderId="18" xfId="49" applyNumberFormat="1" applyFont="1" applyFill="1" applyBorder="1" applyAlignment="1" applyProtection="1">
      <alignment vertical="center"/>
      <protection locked="0"/>
    </xf>
    <xf numFmtId="214" fontId="31" fillId="0" borderId="16" xfId="49" applyNumberFormat="1" applyFont="1" applyFill="1" applyBorder="1" applyAlignment="1" applyProtection="1">
      <alignment vertical="center"/>
      <protection locked="0"/>
    </xf>
    <xf numFmtId="236" fontId="31" fillId="27" borderId="18" xfId="49" applyNumberFormat="1" applyFont="1" applyFill="1" applyBorder="1" applyAlignment="1" applyProtection="1">
      <alignment vertical="center"/>
      <protection locked="0"/>
    </xf>
    <xf numFmtId="236" fontId="31" fillId="27" borderId="16" xfId="49" applyNumberFormat="1" applyFont="1" applyFill="1" applyBorder="1" applyAlignment="1" applyProtection="1">
      <alignment vertical="center"/>
      <protection locked="0"/>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80" xfId="0" applyFont="1" applyFill="1" applyBorder="1" applyAlignment="1">
      <alignment horizontal="center" vertical="center" textRotation="255"/>
    </xf>
    <xf numFmtId="0" fontId="5" fillId="0" borderId="81" xfId="0" applyFont="1" applyFill="1" applyBorder="1" applyAlignment="1">
      <alignment horizontal="center" vertical="center" textRotation="255"/>
    </xf>
    <xf numFmtId="0" fontId="5" fillId="0" borderId="26" xfId="0" applyFont="1" applyFill="1" applyBorder="1" applyAlignment="1">
      <alignment vertical="center" wrapText="1"/>
    </xf>
    <xf numFmtId="0" fontId="5" fillId="0" borderId="10" xfId="0" applyFont="1" applyFill="1" applyBorder="1" applyAlignment="1">
      <alignment vertical="center" wrapText="1"/>
    </xf>
    <xf numFmtId="0" fontId="0" fillId="0" borderId="0" xfId="0" applyFill="1" applyAlignment="1">
      <alignment horizontal="right" vertical="center"/>
    </xf>
    <xf numFmtId="0" fontId="0" fillId="0" borderId="0" xfId="0" applyFont="1" applyFill="1" applyAlignment="1">
      <alignment horizontal="right" vertical="center"/>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6" fillId="27" borderId="0" xfId="0" applyFont="1" applyFill="1" applyAlignment="1">
      <alignment horizontal="center" vertical="center"/>
    </xf>
    <xf numFmtId="0" fontId="56" fillId="0" borderId="0" xfId="0" applyFont="1" applyAlignment="1">
      <alignment horizontal="left"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51" xfId="0" applyFont="1" applyBorder="1" applyAlignment="1">
      <alignment horizontal="left" vertical="center"/>
    </xf>
    <xf numFmtId="0" fontId="0" fillId="0" borderId="22"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5" fillId="0" borderId="11" xfId="0" applyFont="1" applyFill="1" applyBorder="1" applyAlignment="1">
      <alignment horizontal="left" vertical="center"/>
    </xf>
    <xf numFmtId="0" fontId="5" fillId="0" borderId="21" xfId="0" applyFont="1" applyFill="1" applyBorder="1" applyAlignment="1">
      <alignment horizontal="left" vertical="center"/>
    </xf>
    <xf numFmtId="0" fontId="31" fillId="27" borderId="94" xfId="0" applyNumberFormat="1" applyFont="1" applyFill="1" applyBorder="1" applyAlignment="1" applyProtection="1">
      <alignment horizontal="right" vertical="center"/>
      <protection locked="0"/>
    </xf>
    <xf numFmtId="0" fontId="31" fillId="27" borderId="53" xfId="0" applyNumberFormat="1" applyFont="1" applyFill="1" applyBorder="1" applyAlignment="1" applyProtection="1">
      <alignment horizontal="right" vertical="center"/>
      <protection locked="0"/>
    </xf>
    <xf numFmtId="0" fontId="31" fillId="0" borderId="94" xfId="0" applyNumberFormat="1" applyFont="1" applyFill="1" applyBorder="1" applyAlignment="1" applyProtection="1">
      <alignment horizontal="right" vertical="center"/>
      <protection locked="0"/>
    </xf>
    <xf numFmtId="0" fontId="31" fillId="0" borderId="53" xfId="0" applyNumberFormat="1" applyFont="1" applyFill="1" applyBorder="1" applyAlignment="1" applyProtection="1">
      <alignment horizontal="right" vertical="center"/>
      <protection locked="0"/>
    </xf>
    <xf numFmtId="0" fontId="110" fillId="27" borderId="95" xfId="0" applyNumberFormat="1" applyFont="1" applyFill="1" applyBorder="1" applyAlignment="1" applyProtection="1">
      <alignment horizontal="left" vertical="center"/>
      <protection locked="0"/>
    </xf>
    <xf numFmtId="0" fontId="110" fillId="27" borderId="81" xfId="0" applyNumberFormat="1" applyFont="1" applyFill="1" applyBorder="1" applyAlignment="1" applyProtection="1">
      <alignment horizontal="left" vertical="center"/>
      <protection locked="0"/>
    </xf>
    <xf numFmtId="0" fontId="6" fillId="0" borderId="32" xfId="0" applyFont="1" applyFill="1" applyBorder="1" applyAlignment="1">
      <alignment horizontal="left" vertical="center"/>
    </xf>
    <xf numFmtId="0" fontId="6" fillId="0" borderId="32" xfId="0" applyFont="1" applyFill="1" applyBorder="1" applyAlignment="1">
      <alignment horizontal="left" vertical="center" wrapText="1"/>
    </xf>
    <xf numFmtId="0" fontId="6" fillId="0" borderId="94" xfId="0" applyFont="1" applyFill="1" applyBorder="1" applyAlignment="1">
      <alignment horizontal="left" vertical="center"/>
    </xf>
    <xf numFmtId="0" fontId="6" fillId="0" borderId="77" xfId="0" applyFont="1" applyFill="1" applyBorder="1" applyAlignment="1">
      <alignment horizontal="left" vertical="center"/>
    </xf>
    <xf numFmtId="0" fontId="6" fillId="0" borderId="40" xfId="0" applyFont="1" applyFill="1" applyBorder="1" applyAlignment="1">
      <alignment horizontal="left" vertical="center"/>
    </xf>
    <xf numFmtId="180" fontId="31" fillId="0" borderId="94" xfId="0" applyNumberFormat="1" applyFont="1" applyFill="1" applyBorder="1" applyAlignment="1" applyProtection="1">
      <alignment vertical="center"/>
      <protection/>
    </xf>
    <xf numFmtId="0" fontId="0" fillId="0" borderId="53" xfId="0" applyBorder="1" applyAlignment="1">
      <alignment vertical="center"/>
    </xf>
    <xf numFmtId="0" fontId="4" fillId="0" borderId="44" xfId="0" applyFont="1" applyFill="1" applyBorder="1" applyAlignment="1">
      <alignment horizontal="center" vertical="center"/>
    </xf>
    <xf numFmtId="0" fontId="4" fillId="0" borderId="44" xfId="0" applyFont="1" applyFill="1" applyBorder="1" applyAlignment="1">
      <alignment horizontal="center" vertical="center" wrapText="1"/>
    </xf>
    <xf numFmtId="0" fontId="6" fillId="0" borderId="66" xfId="0" applyFont="1" applyFill="1" applyBorder="1" applyAlignment="1">
      <alignment horizontal="left" vertical="center"/>
    </xf>
    <xf numFmtId="0" fontId="31" fillId="27" borderId="42" xfId="0" applyFont="1" applyFill="1" applyBorder="1" applyAlignment="1" applyProtection="1">
      <alignment horizontal="right" vertical="center"/>
      <protection locked="0"/>
    </xf>
    <xf numFmtId="0" fontId="31" fillId="27" borderId="33" xfId="0" applyFont="1" applyFill="1" applyBorder="1" applyAlignment="1" applyProtection="1">
      <alignment horizontal="right" vertical="center"/>
      <protection locked="0"/>
    </xf>
    <xf numFmtId="0" fontId="31" fillId="27" borderId="43" xfId="0" applyFont="1" applyFill="1" applyBorder="1" applyAlignment="1" applyProtection="1">
      <alignment horizontal="right" vertical="center"/>
      <protection locked="0"/>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8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2" xfId="0" applyFont="1" applyFill="1" applyBorder="1" applyAlignment="1">
      <alignment horizontal="center" vertical="center"/>
    </xf>
    <xf numFmtId="180" fontId="31" fillId="0" borderId="18" xfId="0" applyNumberFormat="1" applyFont="1" applyFill="1" applyBorder="1" applyAlignment="1">
      <alignment vertical="center"/>
    </xf>
    <xf numFmtId="180" fontId="31" fillId="0" borderId="16" xfId="0" applyNumberFormat="1" applyFont="1" applyFill="1" applyBorder="1" applyAlignment="1">
      <alignment vertical="center"/>
    </xf>
    <xf numFmtId="0" fontId="5" fillId="0" borderId="5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180" fontId="31" fillId="0" borderId="18" xfId="0" applyNumberFormat="1" applyFont="1" applyFill="1" applyBorder="1" applyAlignment="1" applyProtection="1">
      <alignment vertical="center"/>
      <protection locked="0"/>
    </xf>
    <xf numFmtId="180" fontId="31" fillId="0" borderId="16" xfId="0" applyNumberFormat="1" applyFont="1" applyFill="1" applyBorder="1" applyAlignment="1" applyProtection="1">
      <alignment vertical="center"/>
      <protection locked="0"/>
    </xf>
    <xf numFmtId="49" fontId="67" fillId="0" borderId="18" xfId="0" applyNumberFormat="1" applyFont="1" applyFill="1" applyBorder="1" applyAlignment="1" applyProtection="1">
      <alignment horizontal="center" vertical="center" wrapText="1"/>
      <protection locked="0"/>
    </xf>
    <xf numFmtId="49" fontId="67" fillId="0" borderId="16" xfId="0" applyNumberFormat="1" applyFont="1" applyFill="1" applyBorder="1" applyAlignment="1" applyProtection="1">
      <alignment horizontal="center" vertical="center" wrapText="1"/>
      <protection locked="0"/>
    </xf>
    <xf numFmtId="49" fontId="67" fillId="0" borderId="19" xfId="0" applyNumberFormat="1" applyFont="1" applyFill="1" applyBorder="1" applyAlignment="1" applyProtection="1">
      <alignment horizontal="center" vertical="center" wrapText="1"/>
      <protection locked="0"/>
    </xf>
    <xf numFmtId="0" fontId="31" fillId="27" borderId="34" xfId="0" applyFont="1" applyFill="1" applyBorder="1" applyAlignment="1" applyProtection="1">
      <alignment vertical="center"/>
      <protection locked="0"/>
    </xf>
    <xf numFmtId="0" fontId="0" fillId="27" borderId="24" xfId="0" applyFill="1" applyBorder="1" applyAlignment="1">
      <alignment/>
    </xf>
    <xf numFmtId="0" fontId="31" fillId="27" borderId="33" xfId="0" applyFont="1" applyFill="1" applyBorder="1" applyAlignment="1" applyProtection="1">
      <alignment vertical="center"/>
      <protection locked="0"/>
    </xf>
    <xf numFmtId="0" fontId="31" fillId="27" borderId="12" xfId="0" applyFont="1" applyFill="1" applyBorder="1" applyAlignment="1" applyProtection="1">
      <alignment vertical="center"/>
      <protection locked="0"/>
    </xf>
    <xf numFmtId="0" fontId="31" fillId="27" borderId="43" xfId="0" applyFont="1" applyFill="1" applyBorder="1" applyAlignment="1" applyProtection="1">
      <alignment vertical="center"/>
      <protection locked="0"/>
    </xf>
    <xf numFmtId="0" fontId="31" fillId="27" borderId="50" xfId="0" applyFont="1" applyFill="1" applyBorder="1" applyAlignment="1" applyProtection="1">
      <alignment vertical="center"/>
      <protection locked="0"/>
    </xf>
    <xf numFmtId="180" fontId="31" fillId="0" borderId="43" xfId="0" applyNumberFormat="1" applyFont="1" applyFill="1" applyBorder="1" applyAlignment="1">
      <alignment vertical="center"/>
    </xf>
    <xf numFmtId="180" fontId="31" fillId="0" borderId="50" xfId="0" applyNumberFormat="1" applyFont="1" applyFill="1" applyBorder="1" applyAlignment="1">
      <alignment vertical="center"/>
    </xf>
    <xf numFmtId="180" fontId="31" fillId="0" borderId="43" xfId="0" applyNumberFormat="1" applyFont="1" applyFill="1" applyBorder="1" applyAlignment="1" applyProtection="1">
      <alignment vertical="center"/>
      <protection locked="0"/>
    </xf>
    <xf numFmtId="180" fontId="31" fillId="0" borderId="50" xfId="0" applyNumberFormat="1" applyFont="1" applyFill="1" applyBorder="1" applyAlignment="1" applyProtection="1">
      <alignment vertical="center"/>
      <protection locked="0"/>
    </xf>
    <xf numFmtId="49" fontId="111" fillId="27" borderId="43" xfId="0" applyNumberFormat="1" applyFont="1" applyFill="1" applyBorder="1" applyAlignment="1" applyProtection="1">
      <alignment horizontal="center" vertical="center" wrapText="1"/>
      <protection locked="0"/>
    </xf>
    <xf numFmtId="49" fontId="111" fillId="27" borderId="50" xfId="0" applyNumberFormat="1" applyFont="1" applyFill="1" applyBorder="1" applyAlignment="1" applyProtection="1">
      <alignment horizontal="center" vertical="center" wrapText="1"/>
      <protection locked="0"/>
    </xf>
    <xf numFmtId="49" fontId="111" fillId="27" borderId="21" xfId="0" applyNumberFormat="1" applyFont="1" applyFill="1" applyBorder="1" applyAlignment="1" applyProtection="1">
      <alignment horizontal="center" vertical="center" wrapText="1"/>
      <protection locked="0"/>
    </xf>
    <xf numFmtId="49" fontId="111" fillId="27" borderId="33" xfId="0" applyNumberFormat="1" applyFont="1" applyFill="1" applyBorder="1" applyAlignment="1" applyProtection="1">
      <alignment horizontal="center" vertical="center" wrapText="1"/>
      <protection locked="0"/>
    </xf>
    <xf numFmtId="49" fontId="111" fillId="27" borderId="12" xfId="0" applyNumberFormat="1" applyFont="1" applyFill="1" applyBorder="1" applyAlignment="1" applyProtection="1">
      <alignment horizontal="center" vertical="center" wrapText="1"/>
      <protection locked="0"/>
    </xf>
    <xf numFmtId="49" fontId="111" fillId="27" borderId="11" xfId="0" applyNumberFormat="1" applyFont="1" applyFill="1" applyBorder="1" applyAlignment="1" applyProtection="1">
      <alignment horizontal="center" vertical="center" wrapText="1"/>
      <protection locked="0"/>
    </xf>
    <xf numFmtId="180" fontId="31" fillId="0" borderId="33" xfId="0" applyNumberFormat="1" applyFont="1" applyFill="1" applyBorder="1" applyAlignment="1">
      <alignment vertical="center"/>
    </xf>
    <xf numFmtId="180" fontId="31" fillId="0" borderId="12" xfId="0" applyNumberFormat="1" applyFont="1" applyFill="1" applyBorder="1" applyAlignment="1">
      <alignment vertical="center"/>
    </xf>
    <xf numFmtId="180" fontId="31" fillId="0" borderId="33" xfId="0" applyNumberFormat="1" applyFont="1" applyFill="1" applyBorder="1" applyAlignment="1" applyProtection="1">
      <alignment vertical="center"/>
      <protection locked="0"/>
    </xf>
    <xf numFmtId="180" fontId="31" fillId="0" borderId="12" xfId="0" applyNumberFormat="1" applyFont="1" applyFill="1" applyBorder="1" applyAlignment="1" applyProtection="1">
      <alignment vertical="center"/>
      <protection locked="0"/>
    </xf>
    <xf numFmtId="49" fontId="111" fillId="27" borderId="34" xfId="0" applyNumberFormat="1" applyFont="1" applyFill="1" applyBorder="1" applyAlignment="1" applyProtection="1">
      <alignment horizontal="center" vertical="center" wrapText="1"/>
      <protection locked="0"/>
    </xf>
    <xf numFmtId="49" fontId="111" fillId="27" borderId="24" xfId="0" applyNumberFormat="1" applyFont="1" applyFill="1" applyBorder="1" applyAlignment="1" applyProtection="1">
      <alignment horizontal="center" vertical="center" wrapText="1"/>
      <protection locked="0"/>
    </xf>
    <xf numFmtId="49" fontId="111" fillId="27" borderId="23" xfId="0" applyNumberFormat="1" applyFont="1" applyFill="1" applyBorder="1" applyAlignment="1" applyProtection="1">
      <alignment horizontal="center" vertical="center" wrapText="1"/>
      <protection locked="0"/>
    </xf>
    <xf numFmtId="180" fontId="31" fillId="0" borderId="34" xfId="0" applyNumberFormat="1" applyFont="1" applyFill="1" applyBorder="1" applyAlignment="1">
      <alignment vertical="center"/>
    </xf>
    <xf numFmtId="180" fontId="31" fillId="0" borderId="24" xfId="0" applyNumberFormat="1" applyFont="1" applyFill="1" applyBorder="1" applyAlignment="1">
      <alignment vertical="center"/>
    </xf>
    <xf numFmtId="180" fontId="31" fillId="0" borderId="34" xfId="0" applyNumberFormat="1" applyFont="1" applyFill="1" applyBorder="1" applyAlignment="1" applyProtection="1">
      <alignment vertical="center"/>
      <protection locked="0"/>
    </xf>
    <xf numFmtId="180" fontId="31" fillId="0" borderId="24" xfId="0" applyNumberFormat="1" applyFont="1" applyFill="1" applyBorder="1" applyAlignment="1" applyProtection="1">
      <alignment vertical="center"/>
      <protection locked="0"/>
    </xf>
    <xf numFmtId="0" fontId="5" fillId="0" borderId="82" xfId="0" applyFont="1" applyFill="1" applyBorder="1" applyAlignment="1">
      <alignment horizontal="center" vertical="center" textRotation="255"/>
    </xf>
    <xf numFmtId="0" fontId="5" fillId="0" borderId="34" xfId="0" applyFont="1" applyFill="1" applyBorder="1" applyAlignment="1">
      <alignment vertical="center" wrapText="1"/>
    </xf>
    <xf numFmtId="0" fontId="5" fillId="0" borderId="24" xfId="0" applyFont="1" applyFill="1" applyBorder="1" applyAlignment="1">
      <alignment vertical="center" wrapText="1"/>
    </xf>
    <xf numFmtId="0" fontId="5" fillId="0" borderId="23" xfId="0" applyFont="1" applyFill="1" applyBorder="1" applyAlignment="1">
      <alignment vertical="center" wrapText="1"/>
    </xf>
    <xf numFmtId="0" fontId="31" fillId="27" borderId="78" xfId="0" applyNumberFormat="1" applyFont="1" applyFill="1" applyBorder="1" applyAlignment="1" applyProtection="1">
      <alignment vertical="center"/>
      <protection locked="0"/>
    </xf>
    <xf numFmtId="0" fontId="31" fillId="27" borderId="74" xfId="0" applyNumberFormat="1" applyFont="1" applyFill="1" applyBorder="1" applyAlignment="1" applyProtection="1">
      <alignment vertical="center"/>
      <protection locked="0"/>
    </xf>
    <xf numFmtId="0" fontId="31" fillId="27" borderId="37" xfId="0" applyNumberFormat="1" applyFont="1" applyFill="1" applyBorder="1" applyAlignment="1" applyProtection="1">
      <alignment vertical="center"/>
      <protection locked="0"/>
    </xf>
    <xf numFmtId="0" fontId="31" fillId="27" borderId="0" xfId="0" applyNumberFormat="1" applyFont="1" applyFill="1" applyBorder="1" applyAlignment="1" applyProtection="1">
      <alignment vertical="center"/>
      <protection locked="0"/>
    </xf>
    <xf numFmtId="0" fontId="31" fillId="27" borderId="53" xfId="0" applyNumberFormat="1" applyFont="1" applyFill="1" applyBorder="1" applyAlignment="1" applyProtection="1">
      <alignment vertical="center"/>
      <protection locked="0"/>
    </xf>
    <xf numFmtId="0" fontId="31" fillId="27" borderId="29" xfId="0" applyNumberFormat="1" applyFont="1" applyFill="1" applyBorder="1" applyAlignment="1" applyProtection="1">
      <alignment vertical="center"/>
      <protection locked="0"/>
    </xf>
    <xf numFmtId="0" fontId="5" fillId="0" borderId="75" xfId="0" applyFont="1" applyFill="1" applyBorder="1" applyAlignment="1">
      <alignment horizontal="center" vertical="center"/>
    </xf>
    <xf numFmtId="0" fontId="5" fillId="0" borderId="20" xfId="0" applyFont="1" applyFill="1" applyBorder="1" applyAlignment="1">
      <alignment horizontal="center" vertical="center"/>
    </xf>
    <xf numFmtId="180" fontId="31" fillId="0" borderId="35" xfId="0" applyNumberFormat="1" applyFont="1" applyFill="1" applyBorder="1" applyAlignment="1">
      <alignment vertical="center"/>
    </xf>
    <xf numFmtId="180" fontId="31" fillId="0" borderId="73" xfId="0" applyNumberFormat="1" applyFont="1" applyFill="1" applyBorder="1" applyAlignment="1">
      <alignment vertical="center"/>
    </xf>
    <xf numFmtId="180" fontId="31" fillId="0" borderId="38" xfId="0" applyNumberFormat="1" applyFont="1" applyFill="1" applyBorder="1" applyAlignment="1" applyProtection="1">
      <alignment vertical="center"/>
      <protection locked="0"/>
    </xf>
    <xf numFmtId="180" fontId="31" fillId="0" borderId="26" xfId="0" applyNumberFormat="1" applyFont="1" applyFill="1" applyBorder="1" applyAlignment="1" applyProtection="1">
      <alignment vertical="center"/>
      <protection locked="0"/>
    </xf>
    <xf numFmtId="49" fontId="67" fillId="0" borderId="35" xfId="0" applyNumberFormat="1" applyFont="1" applyFill="1" applyBorder="1" applyAlignment="1" applyProtection="1">
      <alignment horizontal="center" vertical="center" wrapText="1"/>
      <protection locked="0"/>
    </xf>
    <xf numFmtId="49" fontId="67" fillId="0" borderId="73" xfId="0" applyNumberFormat="1" applyFont="1" applyFill="1" applyBorder="1" applyAlignment="1" applyProtection="1">
      <alignment horizontal="center" vertical="center" wrapText="1"/>
      <protection locked="0"/>
    </xf>
    <xf numFmtId="49" fontId="67" fillId="0" borderId="36" xfId="0" applyNumberFormat="1" applyFont="1" applyFill="1" applyBorder="1" applyAlignment="1" applyProtection="1">
      <alignment horizontal="center" vertical="center" wrapText="1"/>
      <protection locked="0"/>
    </xf>
    <xf numFmtId="0" fontId="4" fillId="0" borderId="52"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5" fillId="0" borderId="83" xfId="0" applyFont="1" applyFill="1" applyBorder="1" applyAlignment="1">
      <alignment horizontal="center" vertical="center" textRotation="255"/>
    </xf>
    <xf numFmtId="0" fontId="5" fillId="0" borderId="96"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5" fillId="0" borderId="44" xfId="0" applyFont="1" applyFill="1" applyBorder="1" applyAlignment="1">
      <alignment horizontal="center" vertical="center" textRotation="255"/>
    </xf>
    <xf numFmtId="0" fontId="5" fillId="0" borderId="38" xfId="0" applyFont="1" applyFill="1" applyBorder="1" applyAlignment="1">
      <alignment vertical="center" wrapText="1"/>
    </xf>
    <xf numFmtId="0" fontId="31" fillId="27" borderId="52" xfId="0" applyNumberFormat="1" applyFont="1" applyFill="1" applyBorder="1" applyAlignment="1" applyProtection="1">
      <alignment vertical="center"/>
      <protection locked="0"/>
    </xf>
    <xf numFmtId="0" fontId="31" fillId="27" borderId="45" xfId="0" applyNumberFormat="1" applyFont="1" applyFill="1" applyBorder="1" applyAlignment="1" applyProtection="1">
      <alignment vertical="center"/>
      <protection locked="0"/>
    </xf>
    <xf numFmtId="0" fontId="4" fillId="0" borderId="5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3" fillId="0" borderId="0" xfId="0" applyFont="1" applyFill="1" applyAlignment="1">
      <alignment horizontal="left" vertical="center" wrapText="1"/>
    </xf>
    <xf numFmtId="0" fontId="5" fillId="0" borderId="97" xfId="0" applyFont="1" applyFill="1" applyBorder="1" applyAlignment="1">
      <alignment horizontal="center" vertical="center" textRotation="255"/>
    </xf>
    <xf numFmtId="0" fontId="5" fillId="0" borderId="41" xfId="0" applyFont="1" applyFill="1" applyBorder="1" applyAlignment="1">
      <alignment horizontal="center" vertical="center" textRotation="255"/>
    </xf>
    <xf numFmtId="0" fontId="5" fillId="0" borderId="66" xfId="0" applyFont="1" applyFill="1" applyBorder="1" applyAlignment="1">
      <alignment horizontal="center" vertical="center" textRotation="255"/>
    </xf>
    <xf numFmtId="0" fontId="5" fillId="0" borderId="66" xfId="68" applyFont="1" applyBorder="1" applyAlignment="1">
      <alignment horizontal="center" vertical="center" wrapText="1"/>
      <protection/>
    </xf>
    <xf numFmtId="0" fontId="5" fillId="0" borderId="32" xfId="68" applyFont="1" applyBorder="1" applyAlignment="1">
      <alignment horizontal="center" vertical="center" wrapText="1"/>
      <protection/>
    </xf>
    <xf numFmtId="0" fontId="6" fillId="0" borderId="48"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26" xfId="0" applyFont="1" applyBorder="1" applyAlignment="1">
      <alignment horizontal="left" vertical="center" wrapText="1"/>
    </xf>
    <xf numFmtId="0" fontId="5" fillId="0" borderId="103" xfId="0" applyFont="1" applyBorder="1" applyAlignment="1">
      <alignment horizontal="left" vertical="center" wrapText="1"/>
    </xf>
    <xf numFmtId="0" fontId="58" fillId="0" borderId="38" xfId="0" applyFont="1" applyBorder="1" applyAlignment="1" quotePrefix="1">
      <alignment horizontal="center" vertical="center" wrapText="1"/>
    </xf>
    <xf numFmtId="0" fontId="58" fillId="0" borderId="10" xfId="0" applyFont="1" applyBorder="1" applyAlignment="1" quotePrefix="1">
      <alignment horizontal="center"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58" fillId="0" borderId="33" xfId="0" applyFont="1" applyBorder="1" applyAlignment="1" quotePrefix="1">
      <alignment horizontal="center" vertical="center" wrapText="1"/>
    </xf>
    <xf numFmtId="0" fontId="58" fillId="0" borderId="11" xfId="0" applyFont="1" applyBorder="1" applyAlignment="1" quotePrefix="1">
      <alignment horizontal="center" vertical="center" wrapText="1"/>
    </xf>
    <xf numFmtId="0" fontId="6" fillId="0" borderId="3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53" xfId="0" applyFont="1" applyBorder="1" applyAlignment="1">
      <alignment horizontal="center" vertical="center"/>
    </xf>
    <xf numFmtId="0" fontId="0" fillId="0" borderId="29" xfId="0" applyFont="1" applyBorder="1" applyAlignment="1">
      <alignment horizontal="center" vertical="center"/>
    </xf>
    <xf numFmtId="0" fontId="6" fillId="0" borderId="33" xfId="0" applyFont="1" applyFill="1" applyBorder="1" applyAlignment="1">
      <alignment horizontal="center" vertical="center" wrapText="1"/>
    </xf>
    <xf numFmtId="0" fontId="6" fillId="0" borderId="104"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105" xfId="0" applyFont="1" applyBorder="1" applyAlignment="1">
      <alignment horizontal="center" vertical="center"/>
    </xf>
    <xf numFmtId="0" fontId="58" fillId="0" borderId="43" xfId="0" applyFont="1" applyBorder="1" applyAlignment="1" quotePrefix="1">
      <alignment horizontal="center" vertical="center" wrapText="1"/>
    </xf>
    <xf numFmtId="0" fontId="58" fillId="0" borderId="21" xfId="0" applyFont="1" applyBorder="1" applyAlignment="1" quotePrefix="1">
      <alignment horizontal="center" vertical="center" wrapText="1"/>
    </xf>
    <xf numFmtId="0" fontId="0" fillId="0" borderId="84"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87"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0" fillId="0" borderId="0" xfId="0" applyFont="1" applyAlignment="1">
      <alignment horizontal="left" vertical="center"/>
    </xf>
    <xf numFmtId="0" fontId="60" fillId="0" borderId="0" xfId="0" applyFont="1" applyAlignment="1">
      <alignment horizontal="left" vertical="center"/>
    </xf>
    <xf numFmtId="0" fontId="60" fillId="0" borderId="0" xfId="0" applyFont="1" applyAlignment="1">
      <alignment horizontal="center" vertical="center"/>
    </xf>
    <xf numFmtId="0" fontId="0" fillId="0" borderId="6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48"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66" xfId="0" applyFont="1" applyBorder="1" applyAlignment="1">
      <alignment horizontal="center" vertical="center" wrapText="1"/>
    </xf>
    <xf numFmtId="0" fontId="5" fillId="0" borderId="38" xfId="0" applyFont="1" applyBorder="1" applyAlignment="1">
      <alignment horizontal="left" vertical="center" wrapText="1"/>
    </xf>
    <xf numFmtId="0" fontId="58" fillId="0" borderId="34" xfId="0" applyFont="1" applyBorder="1" applyAlignment="1" quotePrefix="1">
      <alignment horizontal="center" vertical="center" wrapText="1"/>
    </xf>
    <xf numFmtId="0" fontId="58" fillId="0" borderId="23" xfId="0" applyFont="1" applyBorder="1" applyAlignment="1" quotePrefix="1">
      <alignment horizontal="center" vertical="center" wrapText="1"/>
    </xf>
    <xf numFmtId="0" fontId="5" fillId="0" borderId="33"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6"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103" fillId="27" borderId="67" xfId="74" applyFont="1" applyFill="1" applyBorder="1" applyAlignment="1">
      <alignment horizontal="center" vertical="center" wrapText="1"/>
      <protection/>
    </xf>
    <xf numFmtId="0" fontId="103" fillId="27" borderId="68" xfId="74" applyFont="1" applyFill="1" applyBorder="1" applyAlignment="1">
      <alignment horizontal="center" vertical="center" wrapText="1"/>
      <protection/>
    </xf>
    <xf numFmtId="0" fontId="103" fillId="27" borderId="68" xfId="62" applyFont="1" applyFill="1" applyBorder="1" applyAlignment="1">
      <alignment horizontal="center" vertical="center" wrapText="1"/>
      <protection/>
    </xf>
    <xf numFmtId="0" fontId="103" fillId="27" borderId="69" xfId="62" applyFont="1" applyFill="1" applyBorder="1" applyAlignment="1">
      <alignment horizontal="center" vertical="center" wrapText="1"/>
      <protection/>
    </xf>
    <xf numFmtId="0" fontId="104" fillId="27" borderId="75" xfId="74" applyFont="1" applyFill="1" applyBorder="1" applyAlignment="1" applyProtection="1">
      <alignment horizontal="center" vertical="center" wrapText="1"/>
      <protection locked="0"/>
    </xf>
    <xf numFmtId="0" fontId="104" fillId="27" borderId="46" xfId="74" applyFont="1" applyFill="1" applyBorder="1" applyAlignment="1" applyProtection="1">
      <alignment horizontal="center" vertical="center" wrapText="1"/>
      <protection locked="0"/>
    </xf>
    <xf numFmtId="0" fontId="103" fillId="27" borderId="45" xfId="74" applyFont="1" applyFill="1" applyBorder="1" applyAlignment="1">
      <alignment horizontal="center" vertical="center" wrapText="1"/>
      <protection/>
    </xf>
    <xf numFmtId="0" fontId="6" fillId="0" borderId="84" xfId="74" applyFont="1" applyBorder="1" applyAlignment="1">
      <alignment horizontal="center" vertical="center" wrapText="1"/>
      <protection/>
    </xf>
    <xf numFmtId="0" fontId="6" fillId="0" borderId="39" xfId="74" applyFont="1" applyBorder="1" applyAlignment="1">
      <alignment horizontal="center" vertical="center" wrapText="1"/>
      <protection/>
    </xf>
    <xf numFmtId="0" fontId="6" fillId="0" borderId="65" xfId="74" applyFont="1" applyBorder="1" applyAlignment="1">
      <alignment horizontal="center" vertical="center" wrapText="1"/>
      <protection/>
    </xf>
    <xf numFmtId="0" fontId="6" fillId="0" borderId="52" xfId="74" applyFont="1" applyBorder="1" applyAlignment="1">
      <alignment horizontal="center" vertical="center" wrapText="1"/>
      <protection/>
    </xf>
    <xf numFmtId="0" fontId="6" fillId="0" borderId="45" xfId="74" applyFont="1" applyBorder="1" applyAlignment="1">
      <alignment horizontal="center" vertical="center" wrapText="1"/>
      <protection/>
    </xf>
    <xf numFmtId="0" fontId="6" fillId="0" borderId="46" xfId="74" applyFont="1" applyBorder="1" applyAlignment="1">
      <alignment horizontal="center" vertical="center" wrapText="1"/>
      <protection/>
    </xf>
    <xf numFmtId="0" fontId="94" fillId="0" borderId="65" xfId="62" applyFont="1" applyBorder="1" applyAlignment="1">
      <alignment horizontal="center" vertical="center" wrapText="1"/>
      <protection/>
    </xf>
    <xf numFmtId="0" fontId="94" fillId="0" borderId="46" xfId="62" applyFont="1" applyBorder="1" applyAlignment="1">
      <alignment horizontal="center" vertical="center" wrapText="1"/>
      <protection/>
    </xf>
    <xf numFmtId="0" fontId="82" fillId="0" borderId="84" xfId="74" applyFont="1" applyBorder="1" applyAlignment="1">
      <alignment horizontal="center" vertical="center" wrapText="1"/>
      <protection/>
    </xf>
    <xf numFmtId="0" fontId="82" fillId="0" borderId="39" xfId="74" applyFont="1" applyBorder="1" applyAlignment="1">
      <alignment horizontal="center" vertical="center" wrapText="1"/>
      <protection/>
    </xf>
    <xf numFmtId="0" fontId="82" fillId="0" borderId="65" xfId="74" applyFont="1" applyBorder="1" applyAlignment="1">
      <alignment horizontal="center" vertical="center" wrapText="1"/>
      <protection/>
    </xf>
    <xf numFmtId="0" fontId="82" fillId="0" borderId="52" xfId="74" applyFont="1" applyBorder="1" applyAlignment="1">
      <alignment horizontal="center" vertical="center" wrapText="1"/>
      <protection/>
    </xf>
    <xf numFmtId="0" fontId="82" fillId="0" borderId="45" xfId="74" applyFont="1" applyBorder="1" applyAlignment="1">
      <alignment horizontal="center" vertical="center" wrapText="1"/>
      <protection/>
    </xf>
    <xf numFmtId="0" fontId="82" fillId="0" borderId="46" xfId="74" applyFont="1" applyBorder="1" applyAlignment="1">
      <alignment horizontal="center" vertical="center" wrapText="1"/>
      <protection/>
    </xf>
    <xf numFmtId="38" fontId="26" fillId="27" borderId="78" xfId="49" applyFont="1" applyFill="1" applyBorder="1" applyAlignment="1" applyProtection="1">
      <alignment horizontal="right" vertical="center"/>
      <protection locked="0"/>
    </xf>
    <xf numFmtId="38" fontId="26" fillId="27" borderId="52" xfId="49" applyFont="1" applyFill="1" applyBorder="1" applyAlignment="1" applyProtection="1">
      <alignment horizontal="right" vertical="center"/>
      <protection locked="0"/>
    </xf>
    <xf numFmtId="0" fontId="0" fillId="0" borderId="36"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5" fillId="0" borderId="75" xfId="0" applyFont="1" applyFill="1" applyBorder="1" applyAlignment="1">
      <alignment horizontal="right" vertical="center" wrapText="1"/>
    </xf>
    <xf numFmtId="0" fontId="5" fillId="0" borderId="46" xfId="0" applyFont="1" applyFill="1" applyBorder="1" applyAlignment="1">
      <alignment horizontal="right" vertical="center" wrapText="1"/>
    </xf>
    <xf numFmtId="0" fontId="111" fillId="27" borderId="67" xfId="0" applyFont="1" applyFill="1" applyBorder="1" applyAlignment="1">
      <alignment horizontal="center" vertical="center" wrapText="1"/>
    </xf>
    <xf numFmtId="0" fontId="111" fillId="27" borderId="68" xfId="0" applyFont="1" applyFill="1" applyBorder="1" applyAlignment="1">
      <alignment horizontal="center" vertical="center" wrapText="1"/>
    </xf>
    <xf numFmtId="0" fontId="111" fillId="27" borderId="69" xfId="0" applyFont="1" applyFill="1" applyBorder="1" applyAlignment="1">
      <alignment horizontal="center" vertical="center" wrapText="1"/>
    </xf>
    <xf numFmtId="0" fontId="111" fillId="27" borderId="45" xfId="0" applyFont="1" applyFill="1" applyBorder="1" applyAlignment="1">
      <alignment horizontal="center" vertical="center" wrapText="1"/>
    </xf>
    <xf numFmtId="38" fontId="5" fillId="0" borderId="75" xfId="49" applyFont="1" applyFill="1" applyBorder="1" applyAlignment="1">
      <alignment horizontal="right" vertical="center"/>
    </xf>
    <xf numFmtId="0" fontId="0" fillId="0" borderId="46" xfId="0" applyFont="1" applyFill="1" applyBorder="1" applyAlignment="1">
      <alignment horizontal="right" vertical="center"/>
    </xf>
    <xf numFmtId="38" fontId="31" fillId="27" borderId="78" xfId="49" applyFont="1" applyFill="1" applyBorder="1" applyAlignment="1" applyProtection="1">
      <alignment horizontal="right" vertical="center"/>
      <protection locked="0"/>
    </xf>
    <xf numFmtId="38" fontId="31" fillId="27" borderId="52" xfId="49" applyFont="1" applyFill="1" applyBorder="1" applyAlignment="1" applyProtection="1">
      <alignment horizontal="right" vertical="center"/>
      <protection locked="0"/>
    </xf>
    <xf numFmtId="0" fontId="5" fillId="0" borderId="75" xfId="0" applyFont="1" applyFill="1" applyBorder="1" applyAlignment="1" applyProtection="1">
      <alignment horizontal="right" vertical="center"/>
      <protection locked="0"/>
    </xf>
    <xf numFmtId="0" fontId="0" fillId="0" borderId="46" xfId="0" applyFont="1" applyFill="1" applyBorder="1" applyAlignment="1">
      <alignment horizontal="right" vertical="center"/>
    </xf>
    <xf numFmtId="0" fontId="101" fillId="27" borderId="67" xfId="74" applyFont="1" applyFill="1" applyBorder="1" applyAlignment="1">
      <alignment horizontal="center" vertical="center" wrapText="1"/>
      <protection/>
    </xf>
    <xf numFmtId="0" fontId="101" fillId="27" borderId="68" xfId="74" applyFont="1" applyFill="1" applyBorder="1" applyAlignment="1">
      <alignment horizontal="center" vertical="center" wrapText="1"/>
      <protection/>
    </xf>
    <xf numFmtId="0" fontId="101" fillId="27" borderId="68" xfId="62" applyFont="1" applyFill="1" applyBorder="1" applyAlignment="1">
      <alignment horizontal="center" vertical="center" wrapText="1"/>
      <protection/>
    </xf>
    <xf numFmtId="0" fontId="101" fillId="27" borderId="69" xfId="62" applyFont="1" applyFill="1" applyBorder="1" applyAlignment="1">
      <alignment horizontal="center" vertical="center" wrapText="1"/>
      <protection/>
    </xf>
    <xf numFmtId="0" fontId="105" fillId="27" borderId="78" xfId="0" applyFont="1" applyFill="1" applyBorder="1" applyAlignment="1">
      <alignment horizontal="center" vertical="center" wrapText="1"/>
    </xf>
    <xf numFmtId="0" fontId="109" fillId="27" borderId="52" xfId="0" applyFont="1" applyFill="1" applyBorder="1" applyAlignment="1">
      <alignment horizontal="center" vertical="center" wrapText="1"/>
    </xf>
    <xf numFmtId="38" fontId="26" fillId="27" borderId="78" xfId="49" applyFont="1" applyFill="1" applyBorder="1" applyAlignment="1">
      <alignment vertical="center"/>
    </xf>
    <xf numFmtId="0" fontId="26" fillId="27" borderId="52" xfId="0" applyFont="1" applyFill="1" applyBorder="1" applyAlignment="1">
      <alignment vertical="center"/>
    </xf>
    <xf numFmtId="0" fontId="6" fillId="0" borderId="84"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9" xfId="0" applyFont="1" applyFill="1" applyBorder="1" applyAlignment="1">
      <alignment vertical="center"/>
    </xf>
    <xf numFmtId="0" fontId="6" fillId="0" borderId="65" xfId="0" applyFont="1" applyFill="1" applyBorder="1" applyAlignment="1">
      <alignment vertical="center"/>
    </xf>
    <xf numFmtId="0" fontId="6" fillId="0" borderId="52" xfId="0" applyFont="1" applyFill="1" applyBorder="1" applyAlignment="1">
      <alignmen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0" borderId="52" xfId="0" applyFont="1" applyFill="1" applyBorder="1" applyAlignment="1">
      <alignment horizontal="center" vertical="center"/>
    </xf>
    <xf numFmtId="0" fontId="6" fillId="0" borderId="46" xfId="0" applyFont="1" applyFill="1" applyBorder="1" applyAlignment="1">
      <alignment horizontal="center" vertical="center"/>
    </xf>
    <xf numFmtId="0" fontId="5" fillId="0" borderId="75" xfId="64" applyFont="1" applyFill="1" applyBorder="1" applyAlignment="1">
      <alignment horizontal="center" vertical="center" wrapText="1"/>
      <protection/>
    </xf>
    <xf numFmtId="0" fontId="5" fillId="0" borderId="46" xfId="64" applyFont="1" applyFill="1" applyBorder="1" applyAlignment="1">
      <alignment horizontal="center" vertical="center" wrapText="1"/>
      <protection/>
    </xf>
    <xf numFmtId="0" fontId="105" fillId="27" borderId="78" xfId="64" applyFont="1" applyFill="1" applyBorder="1" applyAlignment="1">
      <alignment horizontal="center" vertical="center" wrapText="1"/>
      <protection/>
    </xf>
    <xf numFmtId="0" fontId="109" fillId="27" borderId="52" xfId="64" applyFont="1" applyFill="1" applyBorder="1" applyAlignment="1">
      <alignment horizontal="center" vertical="center" wrapText="1"/>
      <protection/>
    </xf>
    <xf numFmtId="0" fontId="0" fillId="0" borderId="46" xfId="0" applyFont="1" applyFill="1" applyBorder="1" applyAlignment="1">
      <alignment horizontal="right" vertical="center"/>
    </xf>
    <xf numFmtId="0" fontId="6" fillId="0" borderId="84" xfId="0" applyFont="1" applyFill="1" applyBorder="1" applyAlignment="1">
      <alignment horizontal="center" vertical="center"/>
    </xf>
    <xf numFmtId="0" fontId="71" fillId="0" borderId="0" xfId="0" applyFont="1" applyFill="1" applyBorder="1" applyAlignment="1" applyProtection="1">
      <alignment vertical="center"/>
      <protection hidden="1"/>
    </xf>
    <xf numFmtId="0" fontId="77" fillId="15" borderId="0" xfId="0" applyFont="1" applyFill="1" applyBorder="1" applyAlignment="1" applyProtection="1">
      <alignment horizontal="center" vertical="center"/>
      <protection locked="0"/>
    </xf>
    <xf numFmtId="0" fontId="68" fillId="15" borderId="0" xfId="0" applyFont="1" applyFill="1" applyBorder="1" applyAlignment="1" applyProtection="1">
      <alignment horizontal="right" vertical="center" indent="1"/>
      <protection locked="0"/>
    </xf>
    <xf numFmtId="0" fontId="73" fillId="0" borderId="0" xfId="0" applyFont="1" applyBorder="1" applyAlignment="1" applyProtection="1">
      <alignment vertical="center"/>
      <protection hidden="1"/>
    </xf>
    <xf numFmtId="0" fontId="73" fillId="0" borderId="55" xfId="0" applyFont="1" applyBorder="1" applyAlignment="1" applyProtection="1">
      <alignment horizontal="left" vertical="center"/>
      <protection hidden="1"/>
    </xf>
    <xf numFmtId="0" fontId="73" fillId="0" borderId="64" xfId="0" applyFont="1" applyBorder="1" applyAlignment="1" applyProtection="1">
      <alignment horizontal="left" vertical="center"/>
      <protection hidden="1"/>
    </xf>
    <xf numFmtId="0" fontId="73" fillId="0" borderId="57" xfId="0" applyFont="1" applyBorder="1" applyAlignment="1" applyProtection="1">
      <alignment horizontal="left" vertical="center"/>
      <protection hidden="1"/>
    </xf>
    <xf numFmtId="0" fontId="73" fillId="0" borderId="0" xfId="0" applyFont="1" applyBorder="1" applyAlignment="1" applyProtection="1">
      <alignment horizontal="left" vertical="center"/>
      <protection hidden="1"/>
    </xf>
    <xf numFmtId="0" fontId="80" fillId="15" borderId="84" xfId="0" applyFont="1" applyFill="1" applyBorder="1" applyAlignment="1" applyProtection="1">
      <alignment horizontal="left" vertical="top" wrapText="1" indent="1"/>
      <protection locked="0"/>
    </xf>
    <xf numFmtId="0" fontId="80" fillId="15" borderId="39" xfId="0" applyFont="1" applyFill="1" applyBorder="1" applyAlignment="1" applyProtection="1">
      <alignment horizontal="left" vertical="top" wrapText="1" indent="1"/>
      <protection locked="0"/>
    </xf>
    <xf numFmtId="0" fontId="80" fillId="15" borderId="65" xfId="0" applyFont="1" applyFill="1" applyBorder="1" applyAlignment="1" applyProtection="1">
      <alignment horizontal="left" vertical="top" wrapText="1" indent="1"/>
      <protection locked="0"/>
    </xf>
    <xf numFmtId="0" fontId="80" fillId="15" borderId="37" xfId="0" applyFont="1" applyFill="1" applyBorder="1" applyAlignment="1" applyProtection="1">
      <alignment horizontal="left" vertical="top" wrapText="1" indent="1"/>
      <protection locked="0"/>
    </xf>
    <xf numFmtId="0" fontId="80" fillId="15" borderId="0" xfId="0" applyFont="1" applyFill="1" applyBorder="1" applyAlignment="1" applyProtection="1">
      <alignment horizontal="left" vertical="top" wrapText="1" indent="1"/>
      <protection locked="0"/>
    </xf>
    <xf numFmtId="0" fontId="80" fillId="15" borderId="20" xfId="0" applyFont="1" applyFill="1" applyBorder="1" applyAlignment="1" applyProtection="1">
      <alignment horizontal="left" vertical="top" wrapText="1" indent="1"/>
      <protection locked="0"/>
    </xf>
    <xf numFmtId="0" fontId="80" fillId="15" borderId="53" xfId="0" applyFont="1" applyFill="1" applyBorder="1" applyAlignment="1" applyProtection="1">
      <alignment horizontal="left" vertical="top" wrapText="1" indent="1"/>
      <protection locked="0"/>
    </xf>
    <xf numFmtId="0" fontId="80" fillId="15" borderId="29" xfId="0" applyFont="1" applyFill="1" applyBorder="1" applyAlignment="1" applyProtection="1">
      <alignment horizontal="left" vertical="top" wrapText="1" indent="1"/>
      <protection locked="0"/>
    </xf>
    <xf numFmtId="0" fontId="80" fillId="15" borderId="31" xfId="0" applyFont="1" applyFill="1" applyBorder="1" applyAlignment="1" applyProtection="1">
      <alignment horizontal="left" vertical="top" wrapText="1" indent="1"/>
      <protection locked="0"/>
    </xf>
    <xf numFmtId="0" fontId="73" fillId="0" borderId="57" xfId="0" applyFont="1" applyBorder="1" applyAlignment="1" applyProtection="1">
      <alignment vertical="center"/>
      <protection hidden="1"/>
    </xf>
    <xf numFmtId="0" fontId="71" fillId="15" borderId="41" xfId="0" applyFont="1" applyFill="1" applyBorder="1" applyAlignment="1" applyProtection="1">
      <alignment horizontal="center" vertical="center" shrinkToFit="1"/>
      <protection locked="0"/>
    </xf>
    <xf numFmtId="0" fontId="68" fillId="15" borderId="18" xfId="0" applyFont="1" applyFill="1" applyBorder="1" applyAlignment="1" applyProtection="1">
      <alignment vertical="center" shrinkToFit="1"/>
      <protection locked="0"/>
    </xf>
    <xf numFmtId="0" fontId="68" fillId="15" borderId="16" xfId="0" applyFont="1" applyFill="1" applyBorder="1" applyAlignment="1" applyProtection="1">
      <alignment vertical="center" shrinkToFit="1"/>
      <protection locked="0"/>
    </xf>
    <xf numFmtId="0" fontId="68" fillId="15" borderId="19" xfId="0" applyFont="1" applyFill="1" applyBorder="1" applyAlignment="1" applyProtection="1">
      <alignment vertical="center" shrinkToFit="1"/>
      <protection locked="0"/>
    </xf>
    <xf numFmtId="0" fontId="71" fillId="0" borderId="60" xfId="0" applyFont="1" applyFill="1" applyBorder="1" applyAlignment="1" applyProtection="1">
      <alignment vertical="center"/>
      <protection hidden="1"/>
    </xf>
    <xf numFmtId="0" fontId="76" fillId="0" borderId="41" xfId="0" applyFont="1" applyFill="1" applyBorder="1" applyAlignment="1" applyProtection="1">
      <alignment horizontal="center" vertical="center" wrapText="1"/>
      <protection hidden="1"/>
    </xf>
    <xf numFmtId="0" fontId="76" fillId="0" borderId="18" xfId="0" applyFont="1" applyFill="1" applyBorder="1" applyAlignment="1" applyProtection="1">
      <alignment horizontal="center" vertical="center" wrapText="1"/>
      <protection hidden="1"/>
    </xf>
    <xf numFmtId="0" fontId="76" fillId="0" borderId="16" xfId="0" applyFont="1" applyFill="1" applyBorder="1" applyAlignment="1" applyProtection="1">
      <alignment horizontal="center" vertical="center" wrapText="1"/>
      <protection hidden="1"/>
    </xf>
    <xf numFmtId="0" fontId="76" fillId="0" borderId="19" xfId="0" applyFont="1" applyFill="1" applyBorder="1" applyAlignment="1" applyProtection="1">
      <alignment horizontal="center" vertical="center" wrapText="1"/>
      <protection hidden="1"/>
    </xf>
    <xf numFmtId="0" fontId="71" fillId="0" borderId="41" xfId="0" applyFont="1" applyFill="1" applyBorder="1" applyAlignment="1" applyProtection="1">
      <alignment horizontal="center" vertical="center" wrapText="1"/>
      <protection hidden="1"/>
    </xf>
    <xf numFmtId="0" fontId="68" fillId="15" borderId="18" xfId="0" applyFont="1" applyFill="1" applyBorder="1" applyAlignment="1" applyProtection="1">
      <alignment horizontal="center" vertical="center" wrapText="1"/>
      <protection locked="0"/>
    </xf>
    <xf numFmtId="0" fontId="68" fillId="15" borderId="16" xfId="0" applyFont="1" applyFill="1" applyBorder="1" applyAlignment="1" applyProtection="1">
      <alignment horizontal="center" vertical="center" wrapText="1"/>
      <protection locked="0"/>
    </xf>
    <xf numFmtId="0" fontId="77" fillId="15" borderId="18" xfId="0" applyFont="1" applyFill="1" applyBorder="1" applyAlignment="1" applyProtection="1">
      <alignment horizontal="left" vertical="center" shrinkToFit="1"/>
      <protection locked="0"/>
    </xf>
    <xf numFmtId="0" fontId="77" fillId="15" borderId="16" xfId="0" applyFont="1" applyFill="1" applyBorder="1" applyAlignment="1" applyProtection="1">
      <alignment horizontal="left" vertical="center" shrinkToFit="1"/>
      <protection locked="0"/>
    </xf>
    <xf numFmtId="0" fontId="77" fillId="15" borderId="19" xfId="0" applyFont="1" applyFill="1" applyBorder="1" applyAlignment="1" applyProtection="1">
      <alignment horizontal="left" vertical="center" shrinkToFit="1"/>
      <protection locked="0"/>
    </xf>
    <xf numFmtId="0" fontId="77" fillId="15" borderId="41" xfId="0" applyFont="1" applyFill="1" applyBorder="1" applyAlignment="1" applyProtection="1">
      <alignment horizontal="left" vertical="center" shrinkToFit="1"/>
      <protection locked="0"/>
    </xf>
    <xf numFmtId="0" fontId="71" fillId="0" borderId="64" xfId="0" applyFont="1" applyFill="1" applyBorder="1" applyAlignment="1" applyProtection="1">
      <alignment vertical="center"/>
      <protection hidden="1"/>
    </xf>
    <xf numFmtId="0" fontId="71" fillId="0" borderId="0" xfId="0" applyFont="1" applyFill="1" applyBorder="1" applyAlignment="1" applyProtection="1">
      <alignment horizontal="right" vertical="center"/>
      <protection hidden="1"/>
    </xf>
    <xf numFmtId="0" fontId="0" fillId="0" borderId="41" xfId="0" applyBorder="1" applyAlignment="1" applyProtection="1">
      <alignment horizontal="center" vertical="center" wrapText="1"/>
      <protection hidden="1"/>
    </xf>
    <xf numFmtId="38" fontId="0" fillId="32" borderId="41" xfId="49" applyFont="1" applyFill="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9" xfId="0" applyFont="1" applyFill="1" applyBorder="1" applyAlignment="1" applyProtection="1">
      <alignment horizontal="center" vertical="center"/>
      <protection hidden="1"/>
    </xf>
    <xf numFmtId="38" fontId="24" fillId="32" borderId="53" xfId="49" applyFont="1" applyFill="1" applyBorder="1" applyAlignment="1" applyProtection="1">
      <alignment horizontal="center" vertical="center"/>
      <protection hidden="1"/>
    </xf>
    <xf numFmtId="38" fontId="24" fillId="32" borderId="29" xfId="49" applyFont="1" applyFill="1" applyBorder="1" applyAlignment="1" applyProtection="1">
      <alignment horizontal="center" vertical="center"/>
      <protection hidden="1"/>
    </xf>
    <xf numFmtId="0" fontId="24" fillId="32" borderId="53" xfId="0" applyFont="1" applyFill="1" applyBorder="1" applyAlignment="1" applyProtection="1">
      <alignment horizontal="center" vertical="center"/>
      <protection hidden="1"/>
    </xf>
    <xf numFmtId="0" fontId="24" fillId="32" borderId="29" xfId="0" applyFont="1" applyFill="1" applyBorder="1" applyAlignment="1" applyProtection="1">
      <alignment horizontal="center" vertical="center"/>
      <protection hidden="1"/>
    </xf>
    <xf numFmtId="0" fontId="5" fillId="0" borderId="37"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5" fillId="0" borderId="80" xfId="0" applyFont="1" applyFill="1" applyBorder="1" applyAlignment="1" applyProtection="1">
      <alignment horizontal="center" vertical="center" textRotation="255"/>
      <protection hidden="1"/>
    </xf>
    <xf numFmtId="0" fontId="5" fillId="0" borderId="81" xfId="0" applyFont="1" applyFill="1" applyBorder="1" applyAlignment="1" applyProtection="1">
      <alignment horizontal="center" vertical="center" textRotation="255"/>
      <protection hidden="1"/>
    </xf>
    <xf numFmtId="0" fontId="5" fillId="0" borderId="41" xfId="0" applyFont="1" applyFill="1" applyBorder="1" applyAlignment="1" applyProtection="1">
      <alignment horizontal="center" vertical="center" textRotation="255"/>
      <protection hidden="1"/>
    </xf>
    <xf numFmtId="0" fontId="5" fillId="0" borderId="79" xfId="0" applyFont="1" applyFill="1" applyBorder="1" applyAlignment="1" applyProtection="1">
      <alignment horizontal="center" vertical="center" textRotation="255"/>
      <protection hidden="1"/>
    </xf>
    <xf numFmtId="0" fontId="5" fillId="0" borderId="3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53"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hidden="1"/>
    </xf>
    <xf numFmtId="0" fontId="0" fillId="0" borderId="84" xfId="0" applyFont="1" applyFill="1" applyBorder="1" applyAlignment="1" applyProtection="1">
      <alignment horizontal="center" vertical="center"/>
      <protection hidden="1"/>
    </xf>
    <xf numFmtId="0" fontId="0" fillId="0" borderId="39" xfId="0" applyFont="1" applyFill="1" applyBorder="1" applyAlignment="1" applyProtection="1">
      <alignment horizontal="center" vertical="center"/>
      <protection hidden="1"/>
    </xf>
    <xf numFmtId="0" fontId="0" fillId="0" borderId="65" xfId="0" applyFont="1" applyFill="1" applyBorder="1" applyAlignment="1" applyProtection="1">
      <alignment horizontal="center" vertical="center"/>
      <protection hidden="1"/>
    </xf>
    <xf numFmtId="0" fontId="0" fillId="0" borderId="53" xfId="0" applyFont="1" applyFill="1" applyBorder="1" applyAlignment="1" applyProtection="1">
      <alignment horizontal="center" vertical="center"/>
      <protection hidden="1"/>
    </xf>
    <xf numFmtId="0" fontId="0" fillId="0" borderId="29" xfId="0" applyFont="1" applyFill="1" applyBorder="1" applyAlignment="1" applyProtection="1">
      <alignment horizontal="center" vertical="center"/>
      <protection hidden="1"/>
    </xf>
    <xf numFmtId="0" fontId="0" fillId="0" borderId="31" xfId="0" applyFont="1" applyFill="1" applyBorder="1" applyAlignment="1" applyProtection="1">
      <alignment horizontal="center" vertical="center"/>
      <protection hidden="1"/>
    </xf>
    <xf numFmtId="0" fontId="5" fillId="0" borderId="84" xfId="0" applyFont="1" applyFill="1" applyBorder="1" applyAlignment="1" applyProtection="1">
      <alignment horizontal="center" vertical="center" wrapText="1"/>
      <protection hidden="1"/>
    </xf>
    <xf numFmtId="0" fontId="5" fillId="0" borderId="39" xfId="0" applyFont="1" applyFill="1" applyBorder="1" applyAlignment="1" applyProtection="1">
      <alignment horizontal="center" vertical="center" wrapText="1"/>
      <protection hidden="1"/>
    </xf>
    <xf numFmtId="0" fontId="5" fillId="0" borderId="65" xfId="0" applyFont="1" applyFill="1" applyBorder="1" applyAlignment="1" applyProtection="1">
      <alignment horizontal="center" vertical="center" wrapText="1"/>
      <protection hidden="1"/>
    </xf>
    <xf numFmtId="0" fontId="0" fillId="32" borderId="16" xfId="0" applyFill="1" applyBorder="1" applyAlignment="1" applyProtection="1">
      <alignment horizontal="center" vertical="center"/>
      <protection hidden="1"/>
    </xf>
    <xf numFmtId="38" fontId="24" fillId="32" borderId="41" xfId="49" applyFont="1" applyFill="1" applyBorder="1" applyAlignment="1" applyProtection="1">
      <alignment horizontal="center" vertical="center"/>
      <protection hidden="1"/>
    </xf>
    <xf numFmtId="211" fontId="24" fillId="32" borderId="41" xfId="0" applyNumberFormat="1" applyFont="1" applyFill="1" applyBorder="1" applyAlignment="1" applyProtection="1">
      <alignment horizontal="center" vertical="center"/>
      <protection hidden="1"/>
    </xf>
    <xf numFmtId="0" fontId="4" fillId="32" borderId="41" xfId="0" applyFont="1" applyFill="1" applyBorder="1" applyAlignment="1" applyProtection="1">
      <alignment horizontal="center" vertical="center" wrapText="1"/>
      <protection hidden="1"/>
    </xf>
    <xf numFmtId="0" fontId="0" fillId="0" borderId="79" xfId="0" applyBorder="1" applyAlignment="1" applyProtection="1">
      <alignment vertical="center"/>
      <protection hidden="1"/>
    </xf>
    <xf numFmtId="0" fontId="0" fillId="0" borderId="41" xfId="0" applyBorder="1" applyAlignment="1" applyProtection="1">
      <alignment vertical="center"/>
      <protection hidden="1"/>
    </xf>
    <xf numFmtId="0" fontId="4" fillId="0" borderId="41" xfId="0" applyFont="1" applyFill="1" applyBorder="1" applyAlignment="1" applyProtection="1">
      <alignment horizontal="center" vertical="center" wrapText="1"/>
      <protection hidden="1"/>
    </xf>
    <xf numFmtId="38" fontId="24" fillId="32" borderId="84" xfId="49" applyFont="1" applyFill="1" applyBorder="1" applyAlignment="1" applyProtection="1">
      <alignment horizontal="center" vertical="center"/>
      <protection hidden="1"/>
    </xf>
    <xf numFmtId="38" fontId="24" fillId="32" borderId="39" xfId="49" applyFont="1" applyFill="1" applyBorder="1" applyAlignment="1" applyProtection="1">
      <alignment horizontal="center" vertical="center"/>
      <protection hidden="1"/>
    </xf>
    <xf numFmtId="38" fontId="24" fillId="32" borderId="65" xfId="49" applyFont="1" applyFill="1" applyBorder="1" applyAlignment="1" applyProtection="1">
      <alignment horizontal="center" vertical="center"/>
      <protection hidden="1"/>
    </xf>
    <xf numFmtId="38" fontId="24" fillId="32" borderId="37" xfId="49" applyFont="1" applyFill="1" applyBorder="1" applyAlignment="1" applyProtection="1">
      <alignment horizontal="center" vertical="center"/>
      <protection hidden="1"/>
    </xf>
    <xf numFmtId="38" fontId="24" fillId="32" borderId="0" xfId="49" applyFont="1" applyFill="1" applyBorder="1" applyAlignment="1" applyProtection="1">
      <alignment horizontal="center" vertical="center"/>
      <protection hidden="1"/>
    </xf>
    <xf numFmtId="38" fontId="24" fillId="32" borderId="20" xfId="49" applyFont="1" applyFill="1" applyBorder="1" applyAlignment="1" applyProtection="1">
      <alignment horizontal="center" vertical="center"/>
      <protection hidden="1"/>
    </xf>
    <xf numFmtId="38" fontId="24" fillId="32" borderId="31" xfId="49" applyFont="1" applyFill="1" applyBorder="1" applyAlignment="1" applyProtection="1">
      <alignment horizontal="center" vertical="center"/>
      <protection hidden="1"/>
    </xf>
    <xf numFmtId="0" fontId="24" fillId="0" borderId="41" xfId="0" applyFont="1" applyBorder="1" applyAlignment="1" applyProtection="1">
      <alignment horizontal="center" vertical="center"/>
      <protection hidden="1"/>
    </xf>
    <xf numFmtId="0" fontId="5" fillId="0" borderId="41" xfId="0" applyFont="1" applyFill="1" applyBorder="1" applyAlignment="1" applyProtection="1">
      <alignment horizontal="center" vertical="center" wrapText="1"/>
      <protection hidden="1"/>
    </xf>
    <xf numFmtId="0" fontId="5" fillId="0" borderId="41" xfId="0" applyFont="1" applyFill="1" applyBorder="1" applyAlignment="1" applyProtection="1">
      <alignment horizontal="center" vertical="center"/>
      <protection hidden="1"/>
    </xf>
    <xf numFmtId="0" fontId="4" fillId="0" borderId="41" xfId="0" applyFont="1" applyFill="1" applyBorder="1" applyAlignment="1" applyProtection="1">
      <alignment horizontal="center" vertical="center"/>
      <protection hidden="1"/>
    </xf>
    <xf numFmtId="0" fontId="0" fillId="0" borderId="18" xfId="0" applyBorder="1" applyAlignment="1" applyProtection="1">
      <alignment vertical="center"/>
      <protection hidden="1"/>
    </xf>
    <xf numFmtId="0" fontId="0" fillId="0" borderId="16" xfId="0" applyBorder="1" applyAlignment="1" applyProtection="1">
      <alignment vertical="center"/>
      <protection hidden="1"/>
    </xf>
    <xf numFmtId="0" fontId="0" fillId="32" borderId="16" xfId="0" applyFill="1" applyBorder="1" applyAlignment="1" applyProtection="1">
      <alignment vertical="center"/>
      <protection hidden="1"/>
    </xf>
    <xf numFmtId="0" fontId="77" fillId="32" borderId="18" xfId="0" applyFont="1" applyFill="1" applyBorder="1" applyAlignment="1" applyProtection="1">
      <alignment horizontal="center" vertical="center"/>
      <protection hidden="1"/>
    </xf>
    <xf numFmtId="0" fontId="77" fillId="32" borderId="16" xfId="0" applyFont="1" applyFill="1" applyBorder="1" applyAlignment="1" applyProtection="1">
      <alignment horizontal="center" vertical="center"/>
      <protection hidden="1"/>
    </xf>
    <xf numFmtId="0" fontId="77" fillId="32" borderId="19" xfId="0" applyFont="1" applyFill="1" applyBorder="1" applyAlignment="1" applyProtection="1">
      <alignment horizontal="center" vertical="center"/>
      <protection hidden="1"/>
    </xf>
    <xf numFmtId="0" fontId="0" fillId="15" borderId="41" xfId="0" applyFill="1" applyBorder="1" applyAlignment="1" applyProtection="1">
      <alignment horizontal="center" vertical="center" shrinkToFit="1"/>
      <protection locked="0"/>
    </xf>
    <xf numFmtId="0" fontId="4" fillId="0" borderId="41" xfId="0" applyFont="1" applyBorder="1" applyAlignment="1" applyProtection="1">
      <alignment horizontal="center" vertical="center"/>
      <protection hidden="1"/>
    </xf>
    <xf numFmtId="237" fontId="77" fillId="32" borderId="41" xfId="42" applyNumberFormat="1" applyFont="1" applyFill="1" applyBorder="1" applyAlignment="1" applyProtection="1">
      <alignment horizontal="center" vertical="center" shrinkToFit="1"/>
      <protection hidden="1"/>
    </xf>
    <xf numFmtId="0" fontId="6" fillId="0" borderId="39"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1" xfId="0" applyFont="1" applyBorder="1" applyAlignment="1" applyProtection="1">
      <alignment horizontal="center" vertical="center" wrapText="1"/>
      <protection hidden="1"/>
    </xf>
    <xf numFmtId="0" fontId="4" fillId="0" borderId="41" xfId="0" applyFont="1" applyBorder="1" applyAlignment="1" applyProtection="1">
      <alignment horizontal="center" vertical="center" wrapText="1"/>
      <protection hidden="1"/>
    </xf>
    <xf numFmtId="237" fontId="77" fillId="32" borderId="18" xfId="42" applyNumberFormat="1" applyFont="1" applyFill="1" applyBorder="1" applyAlignment="1" applyProtection="1">
      <alignment horizontal="center" vertical="center" shrinkToFit="1"/>
      <protection hidden="1"/>
    </xf>
    <xf numFmtId="237" fontId="77" fillId="32" borderId="16" xfId="42" applyNumberFormat="1" applyFont="1" applyFill="1" applyBorder="1" applyAlignment="1" applyProtection="1">
      <alignment horizontal="center" vertical="center" shrinkToFit="1"/>
      <protection hidden="1"/>
    </xf>
    <xf numFmtId="237" fontId="77" fillId="32" borderId="19" xfId="42" applyNumberFormat="1" applyFont="1" applyFill="1" applyBorder="1" applyAlignment="1" applyProtection="1">
      <alignment horizontal="center" vertical="center" shrinkToFit="1"/>
      <protection hidden="1"/>
    </xf>
    <xf numFmtId="38" fontId="6" fillId="0" borderId="84" xfId="49" applyFont="1" applyBorder="1" applyAlignment="1" applyProtection="1">
      <alignment vertical="center" wrapText="1" shrinkToFit="1"/>
      <protection hidden="1"/>
    </xf>
    <xf numFmtId="38" fontId="6" fillId="0" borderId="39" xfId="49" applyFont="1" applyBorder="1" applyAlignment="1" applyProtection="1">
      <alignment vertical="center" wrapText="1" shrinkToFit="1"/>
      <protection hidden="1"/>
    </xf>
    <xf numFmtId="38" fontId="6" fillId="0" borderId="65" xfId="49" applyFont="1" applyBorder="1" applyAlignment="1" applyProtection="1">
      <alignment vertical="center" wrapText="1" shrinkToFit="1"/>
      <protection hidden="1"/>
    </xf>
    <xf numFmtId="38" fontId="6" fillId="0" borderId="53" xfId="49" applyFont="1" applyBorder="1" applyAlignment="1" applyProtection="1">
      <alignment vertical="center" wrapText="1" shrinkToFit="1"/>
      <protection hidden="1"/>
    </xf>
    <xf numFmtId="38" fontId="6" fillId="0" borderId="29" xfId="49" applyFont="1" applyBorder="1" applyAlignment="1" applyProtection="1">
      <alignment vertical="center" wrapText="1" shrinkToFit="1"/>
      <protection hidden="1"/>
    </xf>
    <xf numFmtId="38" fontId="6" fillId="0" borderId="31" xfId="49" applyFont="1" applyBorder="1" applyAlignment="1" applyProtection="1">
      <alignment vertical="center" wrapText="1" shrinkToFit="1"/>
      <protection hidden="1"/>
    </xf>
    <xf numFmtId="0" fontId="4" fillId="0" borderId="18"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38" fontId="24" fillId="32" borderId="18" xfId="49" applyFont="1" applyFill="1" applyBorder="1" applyAlignment="1" applyProtection="1">
      <alignment horizontal="right" vertical="center" indent="1" shrinkToFit="1"/>
      <protection hidden="1"/>
    </xf>
    <xf numFmtId="38" fontId="24" fillId="32" borderId="16" xfId="49" applyFont="1" applyFill="1" applyBorder="1" applyAlignment="1" applyProtection="1">
      <alignment horizontal="right" vertical="center" indent="1"/>
      <protection hidden="1"/>
    </xf>
    <xf numFmtId="38" fontId="24" fillId="32" borderId="19" xfId="49" applyFont="1" applyFill="1" applyBorder="1" applyAlignment="1" applyProtection="1">
      <alignment horizontal="right" vertical="center" indent="1"/>
      <protection hidden="1"/>
    </xf>
    <xf numFmtId="179" fontId="24" fillId="32" borderId="18" xfId="49" applyNumberFormat="1" applyFont="1" applyFill="1" applyBorder="1" applyAlignment="1" applyProtection="1">
      <alignment horizontal="right" vertical="center" indent="1" shrinkToFit="1"/>
      <protection hidden="1"/>
    </xf>
    <xf numFmtId="179" fontId="24" fillId="32" borderId="16" xfId="49" applyNumberFormat="1" applyFont="1" applyFill="1" applyBorder="1" applyAlignment="1" applyProtection="1">
      <alignment horizontal="right" vertical="center" indent="1" shrinkToFit="1"/>
      <protection hidden="1"/>
    </xf>
    <xf numFmtId="38" fontId="24" fillId="32" borderId="16" xfId="49" applyFont="1" applyFill="1" applyBorder="1" applyAlignment="1" applyProtection="1">
      <alignment horizontal="right" vertical="center" indent="1" shrinkToFit="1"/>
      <protection hidden="1"/>
    </xf>
    <xf numFmtId="38" fontId="24" fillId="32" borderId="19" xfId="49" applyFont="1" applyFill="1" applyBorder="1" applyAlignment="1" applyProtection="1">
      <alignment horizontal="right" vertical="center" indent="1" shrinkToFit="1"/>
      <protection hidden="1"/>
    </xf>
    <xf numFmtId="0" fontId="79" fillId="0" borderId="41" xfId="0" applyFont="1" applyBorder="1" applyAlignment="1" applyProtection="1">
      <alignment horizontal="center" vertical="center"/>
      <protection hidden="1"/>
    </xf>
    <xf numFmtId="38" fontId="34" fillId="32" borderId="41" xfId="49" applyFont="1" applyFill="1" applyBorder="1" applyAlignment="1" applyProtection="1">
      <alignment horizontal="right" vertical="center" indent="1" shrinkToFit="1"/>
      <protection hidden="1"/>
    </xf>
    <xf numFmtId="179" fontId="34" fillId="32" borderId="41" xfId="49" applyNumberFormat="1" applyFont="1" applyFill="1" applyBorder="1" applyAlignment="1" applyProtection="1">
      <alignment horizontal="right" vertical="center" indent="1" shrinkToFit="1"/>
      <protection hidden="1"/>
    </xf>
    <xf numFmtId="0" fontId="4" fillId="0" borderId="18"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0" fontId="0" fillId="0" borderId="19" xfId="0" applyBorder="1" applyAlignment="1" applyProtection="1">
      <alignment vertical="center"/>
      <protection hidden="1"/>
    </xf>
    <xf numFmtId="0" fontId="5" fillId="0" borderId="16"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77" fillId="0" borderId="41" xfId="0" applyFont="1" applyFill="1" applyBorder="1" applyAlignment="1" applyProtection="1">
      <alignment horizontal="center" vertical="center" wrapText="1"/>
      <protection hidden="1"/>
    </xf>
    <xf numFmtId="0" fontId="0" fillId="15" borderId="41" xfId="0" applyFont="1" applyFill="1" applyBorder="1" applyAlignment="1" applyProtection="1">
      <alignment horizontal="left" vertical="top" wrapText="1"/>
      <protection locked="0"/>
    </xf>
    <xf numFmtId="0" fontId="0" fillId="15" borderId="41" xfId="0" applyFont="1" applyFill="1" applyBorder="1" applyAlignment="1" applyProtection="1">
      <alignment horizontal="left" vertical="top" wrapText="1" shrinkToFit="1"/>
      <protection locked="0"/>
    </xf>
    <xf numFmtId="0" fontId="77" fillId="0" borderId="41" xfId="0" applyFont="1" applyBorder="1" applyAlignment="1" applyProtection="1">
      <alignment horizontal="center" vertical="center"/>
      <protection hidden="1"/>
    </xf>
    <xf numFmtId="0" fontId="0" fillId="15" borderId="41" xfId="0" applyFont="1" applyFill="1" applyBorder="1" applyAlignment="1" applyProtection="1">
      <alignment horizontal="left" vertical="top" wrapText="1" shrinkToFit="1"/>
      <protection locked="0"/>
    </xf>
    <xf numFmtId="179" fontId="0" fillId="15" borderId="29" xfId="49" applyNumberFormat="1" applyFont="1" applyFill="1" applyBorder="1" applyAlignment="1" applyProtection="1">
      <alignment horizontal="center" vertical="center" shrinkToFit="1"/>
      <protection locked="0"/>
    </xf>
    <xf numFmtId="179" fontId="0" fillId="0" borderId="84" xfId="49" applyNumberFormat="1" applyFont="1" applyBorder="1" applyAlignment="1" applyProtection="1">
      <alignment horizontal="center" vertical="center" shrinkToFit="1"/>
      <protection hidden="1"/>
    </xf>
    <xf numFmtId="179" fontId="0" fillId="0" borderId="39" xfId="49" applyNumberFormat="1" applyFont="1" applyBorder="1" applyAlignment="1" applyProtection="1">
      <alignment horizontal="center" vertical="center" shrinkToFit="1"/>
      <protection hidden="1"/>
    </xf>
    <xf numFmtId="179" fontId="0" fillId="0" borderId="65" xfId="49" applyNumberFormat="1" applyFont="1" applyBorder="1" applyAlignment="1" applyProtection="1">
      <alignment horizontal="center" vertical="center" shrinkToFit="1"/>
      <protection hidden="1"/>
    </xf>
    <xf numFmtId="179" fontId="0" fillId="0" borderId="53" xfId="49" applyNumberFormat="1" applyFont="1" applyBorder="1" applyAlignment="1" applyProtection="1">
      <alignment horizontal="center" vertical="center" shrinkToFit="1"/>
      <protection hidden="1"/>
    </xf>
    <xf numFmtId="179" fontId="0" fillId="0" borderId="29" xfId="49" applyNumberFormat="1" applyFont="1" applyBorder="1" applyAlignment="1" applyProtection="1">
      <alignment horizontal="center" vertical="center" shrinkToFit="1"/>
      <protection hidden="1"/>
    </xf>
    <xf numFmtId="179" fontId="0" fillId="0" borderId="31" xfId="49" applyNumberFormat="1" applyFont="1" applyBorder="1" applyAlignment="1" applyProtection="1">
      <alignment horizontal="center" vertical="center" shrinkToFit="1"/>
      <protection hidden="1"/>
    </xf>
    <xf numFmtId="179" fontId="77" fillId="0" borderId="41" xfId="49" applyNumberFormat="1" applyFont="1" applyBorder="1" applyAlignment="1" applyProtection="1" quotePrefix="1">
      <alignment horizontal="center" vertical="center" shrinkToFit="1"/>
      <protection hidden="1"/>
    </xf>
    <xf numFmtId="179" fontId="77" fillId="0" borderId="41" xfId="49" applyNumberFormat="1" applyFont="1" applyBorder="1" applyAlignment="1" applyProtection="1">
      <alignment horizontal="center" vertical="center" shrinkToFit="1"/>
      <protection hidden="1"/>
    </xf>
    <xf numFmtId="237" fontId="77" fillId="15" borderId="41" xfId="42" applyNumberFormat="1" applyFont="1" applyFill="1" applyBorder="1" applyAlignment="1" applyProtection="1">
      <alignment horizontal="right" vertical="center" indent="1" shrinkToFit="1"/>
      <protection locked="0"/>
    </xf>
    <xf numFmtId="0" fontId="77" fillId="0" borderId="41" xfId="0" applyFont="1" applyBorder="1" applyAlignment="1" applyProtection="1">
      <alignment horizontal="center" vertical="center" wrapText="1"/>
      <protection hidden="1"/>
    </xf>
    <xf numFmtId="179" fontId="0" fillId="0" borderId="84" xfId="49" applyNumberFormat="1" applyFont="1" applyBorder="1" applyAlignment="1" applyProtection="1">
      <alignment horizontal="center" vertical="center" wrapText="1" shrinkToFit="1"/>
      <protection hidden="1"/>
    </xf>
    <xf numFmtId="179" fontId="0" fillId="0" borderId="39" xfId="49" applyNumberFormat="1" applyFont="1" applyBorder="1" applyAlignment="1" applyProtection="1">
      <alignment horizontal="center" vertical="center" wrapText="1" shrinkToFit="1"/>
      <protection hidden="1"/>
    </xf>
    <xf numFmtId="179" fontId="0" fillId="0" borderId="65" xfId="49" applyNumberFormat="1" applyFont="1" applyBorder="1" applyAlignment="1" applyProtection="1">
      <alignment horizontal="center" vertical="center" wrapText="1" shrinkToFit="1"/>
      <protection hidden="1"/>
    </xf>
    <xf numFmtId="179" fontId="77" fillId="15" borderId="41" xfId="49" applyNumberFormat="1" applyFont="1" applyFill="1" applyBorder="1" applyAlignment="1" applyProtection="1">
      <alignment horizontal="right" vertical="center" indent="1" shrinkToFit="1"/>
      <protection locked="0"/>
    </xf>
    <xf numFmtId="179" fontId="77" fillId="32" borderId="41" xfId="49" applyNumberFormat="1" applyFont="1" applyFill="1" applyBorder="1" applyAlignment="1" applyProtection="1">
      <alignment horizontal="right" vertical="center" indent="1" shrinkToFit="1"/>
      <protection hidden="1"/>
    </xf>
    <xf numFmtId="179" fontId="0" fillId="15" borderId="84" xfId="49" applyNumberFormat="1" applyFont="1" applyFill="1" applyBorder="1" applyAlignment="1" applyProtection="1">
      <alignment horizontal="left" vertical="top" wrapText="1" shrinkToFit="1"/>
      <protection locked="0"/>
    </xf>
    <xf numFmtId="179" fontId="0" fillId="15" borderId="39" xfId="49" applyNumberFormat="1" applyFont="1" applyFill="1" applyBorder="1" applyAlignment="1" applyProtection="1">
      <alignment horizontal="left" vertical="top" wrapText="1" shrinkToFit="1"/>
      <protection locked="0"/>
    </xf>
    <xf numFmtId="179" fontId="0" fillId="15" borderId="65" xfId="49" applyNumberFormat="1" applyFont="1" applyFill="1" applyBorder="1" applyAlignment="1" applyProtection="1">
      <alignment horizontal="left" vertical="top" wrapText="1" shrinkToFit="1"/>
      <protection locked="0"/>
    </xf>
    <xf numFmtId="179" fontId="0" fillId="15" borderId="37" xfId="49" applyNumberFormat="1" applyFont="1" applyFill="1" applyBorder="1" applyAlignment="1" applyProtection="1">
      <alignment horizontal="left" vertical="top" wrapText="1" shrinkToFit="1"/>
      <protection locked="0"/>
    </xf>
    <xf numFmtId="179" fontId="0" fillId="15" borderId="0" xfId="49" applyNumberFormat="1" applyFont="1" applyFill="1" applyBorder="1" applyAlignment="1" applyProtection="1">
      <alignment horizontal="left" vertical="top" wrapText="1" shrinkToFit="1"/>
      <protection locked="0"/>
    </xf>
    <xf numFmtId="179" fontId="0" fillId="15" borderId="20" xfId="49" applyNumberFormat="1" applyFont="1" applyFill="1" applyBorder="1" applyAlignment="1" applyProtection="1">
      <alignment horizontal="left" vertical="top" wrapText="1" shrinkToFit="1"/>
      <protection locked="0"/>
    </xf>
    <xf numFmtId="179" fontId="0" fillId="15" borderId="53" xfId="49" applyNumberFormat="1" applyFont="1" applyFill="1" applyBorder="1" applyAlignment="1" applyProtection="1">
      <alignment horizontal="left" vertical="top" wrapText="1" shrinkToFit="1"/>
      <protection locked="0"/>
    </xf>
    <xf numFmtId="179" fontId="0" fillId="15" borderId="29" xfId="49" applyNumberFormat="1" applyFont="1" applyFill="1" applyBorder="1" applyAlignment="1" applyProtection="1">
      <alignment horizontal="left" vertical="top" wrapText="1" shrinkToFit="1"/>
      <protection locked="0"/>
    </xf>
    <xf numFmtId="179" fontId="0" fillId="15" borderId="31" xfId="49" applyNumberFormat="1" applyFont="1" applyFill="1" applyBorder="1" applyAlignment="1" applyProtection="1">
      <alignment horizontal="left" vertical="top" wrapText="1" shrinkToFit="1"/>
      <protection locked="0"/>
    </xf>
    <xf numFmtId="0" fontId="24" fillId="15" borderId="53" xfId="0" applyFont="1" applyFill="1" applyBorder="1" applyAlignment="1" applyProtection="1">
      <alignment horizontal="center" vertical="center"/>
      <protection locked="0"/>
    </xf>
    <xf numFmtId="0" fontId="24" fillId="15" borderId="29" xfId="0" applyFont="1" applyFill="1" applyBorder="1" applyAlignment="1" applyProtection="1">
      <alignment horizontal="center" vertical="center"/>
      <protection locked="0"/>
    </xf>
    <xf numFmtId="0" fontId="24" fillId="15" borderId="31" xfId="0" applyFont="1" applyFill="1" applyBorder="1" applyAlignment="1" applyProtection="1">
      <alignment horizontal="center" vertical="center"/>
      <protection locked="0"/>
    </xf>
    <xf numFmtId="179" fontId="0" fillId="0" borderId="41" xfId="49" applyNumberFormat="1" applyFont="1" applyBorder="1" applyAlignment="1" applyProtection="1">
      <alignment horizontal="center" vertical="center" shrinkToFit="1"/>
      <protection hidden="1"/>
    </xf>
    <xf numFmtId="0" fontId="5" fillId="0" borderId="37"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0" fillId="0" borderId="84"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0" fillId="0" borderId="65"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109" xfId="0" applyBorder="1" applyAlignment="1" applyProtection="1">
      <alignment horizontal="center" vertical="center" wrapText="1"/>
      <protection hidden="1"/>
    </xf>
    <xf numFmtId="0" fontId="0" fillId="0" borderId="110" xfId="0" applyBorder="1" applyAlignment="1" applyProtection="1">
      <alignment horizontal="center" vertical="center" wrapText="1"/>
      <protection hidden="1"/>
    </xf>
    <xf numFmtId="0" fontId="0" fillId="0" borderId="111" xfId="0" applyBorder="1" applyAlignment="1" applyProtection="1">
      <alignment horizontal="center" vertical="center" wrapText="1"/>
      <protection hidden="1"/>
    </xf>
    <xf numFmtId="179" fontId="0" fillId="0" borderId="41" xfId="49" applyNumberFormat="1" applyFont="1" applyBorder="1" applyAlignment="1" applyProtection="1">
      <alignment horizontal="center" vertical="center" wrapText="1" shrinkToFit="1"/>
      <protection hidden="1"/>
    </xf>
    <xf numFmtId="0" fontId="77" fillId="0" borderId="41" xfId="0" applyFont="1" applyFill="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41" xfId="0" applyFont="1" applyBorder="1" applyAlignment="1" applyProtection="1">
      <alignment horizontal="center" vertical="center" wrapText="1"/>
      <protection hidden="1"/>
    </xf>
    <xf numFmtId="0" fontId="0" fillId="0" borderId="41" xfId="0" applyFont="1" applyBorder="1" applyAlignment="1" applyProtection="1">
      <alignment horizontal="center" vertical="center"/>
      <protection hidden="1"/>
    </xf>
    <xf numFmtId="38" fontId="0" fillId="0" borderId="41" xfId="49" applyFont="1" applyBorder="1" applyAlignment="1" applyProtection="1">
      <alignment horizontal="center" vertical="center" wrapText="1"/>
      <protection hidden="1"/>
    </xf>
    <xf numFmtId="38" fontId="0" fillId="0" borderId="41" xfId="49" applyFont="1" applyBorder="1" applyAlignment="1" applyProtection="1">
      <alignment horizontal="center" vertical="center"/>
      <protection hidden="1"/>
    </xf>
    <xf numFmtId="0" fontId="71" fillId="15" borderId="41" xfId="0" applyFont="1" applyFill="1" applyBorder="1" applyAlignment="1" applyProtection="1">
      <alignment horizontal="center" vertical="center" wrapText="1"/>
      <protection hidden="1"/>
    </xf>
    <xf numFmtId="0" fontId="71" fillId="15" borderId="41" xfId="0" applyFont="1" applyFill="1" applyBorder="1" applyAlignment="1" applyProtection="1">
      <alignment horizontal="left" vertical="center" shrinkToFit="1"/>
      <protection locked="0"/>
    </xf>
    <xf numFmtId="0" fontId="73" fillId="0" borderId="55" xfId="0" applyFont="1" applyBorder="1" applyAlignment="1" applyProtection="1">
      <alignment vertical="center"/>
      <protection hidden="1"/>
    </xf>
    <xf numFmtId="0" fontId="73" fillId="0" borderId="64" xfId="0" applyFont="1" applyBorder="1" applyAlignment="1" applyProtection="1">
      <alignment vertical="center"/>
      <protection hidden="1"/>
    </xf>
    <xf numFmtId="0" fontId="0" fillId="0" borderId="18" xfId="0" applyFont="1" applyBorder="1" applyAlignment="1" applyProtection="1">
      <alignment horizontal="center" vertical="center" wrapText="1"/>
      <protection hidden="1"/>
    </xf>
    <xf numFmtId="0" fontId="77" fillId="0" borderId="62"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77" fillId="0" borderId="63" xfId="0" applyFont="1" applyFill="1" applyBorder="1" applyAlignment="1" applyProtection="1">
      <alignment vertical="center"/>
      <protection hidden="1"/>
    </xf>
    <xf numFmtId="0" fontId="71" fillId="0" borderId="112" xfId="0" applyFont="1" applyFill="1" applyBorder="1" applyAlignment="1" applyProtection="1">
      <alignment horizontal="right" vertical="center"/>
      <protection hidden="1"/>
    </xf>
    <xf numFmtId="0" fontId="71" fillId="0" borderId="110" xfId="0" applyFont="1" applyFill="1" applyBorder="1" applyAlignment="1" applyProtection="1">
      <alignment horizontal="right" vertical="center"/>
      <protection hidden="1"/>
    </xf>
    <xf numFmtId="0" fontId="71" fillId="0" borderId="113" xfId="0" applyFont="1" applyFill="1" applyBorder="1" applyAlignment="1" applyProtection="1">
      <alignment horizontal="right" vertical="center"/>
      <protection hidden="1"/>
    </xf>
    <xf numFmtId="0" fontId="71" fillId="0" borderId="62" xfId="0" applyFont="1" applyFill="1" applyBorder="1" applyAlignment="1" applyProtection="1">
      <alignment vertical="center"/>
      <protection hidden="1"/>
    </xf>
    <xf numFmtId="0" fontId="71" fillId="0" borderId="63" xfId="0" applyFont="1" applyFill="1" applyBorder="1" applyAlignment="1" applyProtection="1">
      <alignment vertical="center"/>
      <protection hidden="1"/>
    </xf>
    <xf numFmtId="0" fontId="76" fillId="0" borderId="114" xfId="0" applyFont="1" applyFill="1" applyBorder="1" applyAlignment="1" applyProtection="1">
      <alignment vertical="center"/>
      <protection hidden="1"/>
    </xf>
    <xf numFmtId="0" fontId="76" fillId="0" borderId="115" xfId="0" applyFont="1" applyFill="1" applyBorder="1" applyAlignment="1" applyProtection="1">
      <alignment vertical="center"/>
      <protection hidden="1"/>
    </xf>
    <xf numFmtId="0" fontId="76" fillId="0" borderId="116" xfId="0" applyFont="1" applyFill="1" applyBorder="1" applyAlignment="1" applyProtection="1">
      <alignment vertical="center"/>
      <protection hidden="1"/>
    </xf>
    <xf numFmtId="0" fontId="68" fillId="15" borderId="84" xfId="0" applyFont="1" applyFill="1" applyBorder="1" applyAlignment="1" applyProtection="1">
      <alignment horizontal="left" vertical="top" wrapText="1" indent="1"/>
      <protection locked="0"/>
    </xf>
    <xf numFmtId="0" fontId="68" fillId="15" borderId="39" xfId="0" applyFont="1" applyFill="1" applyBorder="1" applyAlignment="1" applyProtection="1">
      <alignment horizontal="left" vertical="top" wrapText="1" indent="1"/>
      <protection locked="0"/>
    </xf>
    <xf numFmtId="0" fontId="68" fillId="15" borderId="65" xfId="0" applyFont="1" applyFill="1" applyBorder="1" applyAlignment="1" applyProtection="1">
      <alignment horizontal="left" vertical="top" wrapText="1" indent="1"/>
      <protection locked="0"/>
    </xf>
    <xf numFmtId="0" fontId="68" fillId="15" borderId="37" xfId="0" applyFont="1" applyFill="1" applyBorder="1" applyAlignment="1" applyProtection="1">
      <alignment horizontal="left" vertical="top" wrapText="1" indent="1"/>
      <protection locked="0"/>
    </xf>
    <xf numFmtId="0" fontId="68" fillId="15" borderId="0" xfId="0" applyFont="1" applyFill="1" applyBorder="1" applyAlignment="1" applyProtection="1">
      <alignment horizontal="left" vertical="top" wrapText="1" indent="1"/>
      <protection locked="0"/>
    </xf>
    <xf numFmtId="0" fontId="68" fillId="15" borderId="20" xfId="0" applyFont="1" applyFill="1" applyBorder="1" applyAlignment="1" applyProtection="1">
      <alignment horizontal="left" vertical="top" wrapText="1" indent="1"/>
      <protection locked="0"/>
    </xf>
    <xf numFmtId="0" fontId="68" fillId="15" borderId="53" xfId="0" applyFont="1" applyFill="1" applyBorder="1" applyAlignment="1" applyProtection="1">
      <alignment horizontal="left" vertical="top" wrapText="1" indent="1"/>
      <protection locked="0"/>
    </xf>
    <xf numFmtId="0" fontId="68" fillId="15" borderId="29" xfId="0" applyFont="1" applyFill="1" applyBorder="1" applyAlignment="1" applyProtection="1">
      <alignment horizontal="left" vertical="top" wrapText="1" indent="1"/>
      <protection locked="0"/>
    </xf>
    <xf numFmtId="0" fontId="68" fillId="15" borderId="31" xfId="0" applyFont="1" applyFill="1" applyBorder="1" applyAlignment="1" applyProtection="1">
      <alignment horizontal="left" vertical="top" wrapText="1" indent="1"/>
      <protection locked="0"/>
    </xf>
    <xf numFmtId="0" fontId="78" fillId="0" borderId="62" xfId="0" applyFont="1" applyFill="1" applyBorder="1" applyAlignment="1" applyProtection="1">
      <alignment vertical="center"/>
      <protection hidden="1"/>
    </xf>
    <xf numFmtId="0" fontId="78" fillId="0" borderId="0" xfId="0" applyFont="1" applyFill="1" applyBorder="1" applyAlignment="1" applyProtection="1">
      <alignment vertical="center"/>
      <protection hidden="1"/>
    </xf>
    <xf numFmtId="0" fontId="78" fillId="0" borderId="63" xfId="0" applyFont="1" applyFill="1" applyBorder="1" applyAlignment="1" applyProtection="1">
      <alignment vertical="center"/>
      <protection hidden="1"/>
    </xf>
    <xf numFmtId="0" fontId="71" fillId="0" borderId="112" xfId="0" applyFont="1" applyFill="1" applyBorder="1" applyAlignment="1" applyProtection="1">
      <alignment vertical="center"/>
      <protection hidden="1"/>
    </xf>
    <xf numFmtId="0" fontId="71" fillId="0" borderId="110" xfId="0" applyFont="1" applyFill="1" applyBorder="1" applyAlignment="1" applyProtection="1">
      <alignment vertical="center"/>
      <protection hidden="1"/>
    </xf>
    <xf numFmtId="0" fontId="71" fillId="0" borderId="113" xfId="0" applyFont="1" applyFill="1" applyBorder="1" applyAlignment="1" applyProtection="1">
      <alignment vertical="center"/>
      <protection hidden="1"/>
    </xf>
    <xf numFmtId="0" fontId="74" fillId="0" borderId="0" xfId="0" applyFont="1" applyBorder="1" applyAlignment="1" applyProtection="1">
      <alignment horizontal="left" vertical="center"/>
      <protection hidden="1"/>
    </xf>
    <xf numFmtId="0" fontId="71" fillId="15" borderId="41" xfId="0" applyFont="1" applyFill="1" applyBorder="1" applyAlignment="1" applyProtection="1">
      <alignment vertical="center" shrinkToFit="1"/>
      <protection locked="0"/>
    </xf>
    <xf numFmtId="38" fontId="71" fillId="32" borderId="41" xfId="49" applyFont="1" applyFill="1" applyBorder="1" applyAlignment="1" applyProtection="1">
      <alignment horizontal="right" vertical="center" indent="1" shrinkToFit="1"/>
      <protection hidden="1"/>
    </xf>
    <xf numFmtId="38" fontId="71" fillId="32" borderId="18" xfId="49" applyFont="1" applyFill="1" applyBorder="1" applyAlignment="1" applyProtection="1">
      <alignment horizontal="right" vertical="center" indent="1" shrinkToFit="1"/>
      <protection hidden="1"/>
    </xf>
    <xf numFmtId="0" fontId="77" fillId="0" borderId="84" xfId="0" applyFont="1" applyBorder="1" applyAlignment="1" applyProtection="1">
      <alignment horizontal="center" vertical="center"/>
      <protection hidden="1"/>
    </xf>
    <xf numFmtId="0" fontId="77" fillId="0" borderId="39" xfId="0" applyFont="1" applyBorder="1" applyAlignment="1" applyProtection="1">
      <alignment horizontal="center" vertical="center"/>
      <protection hidden="1"/>
    </xf>
    <xf numFmtId="0" fontId="77" fillId="0" borderId="65" xfId="0" applyFont="1" applyBorder="1" applyAlignment="1" applyProtection="1">
      <alignment horizontal="center" vertical="center"/>
      <protection hidden="1"/>
    </xf>
    <xf numFmtId="0" fontId="77" fillId="0" borderId="37" xfId="0" applyFont="1" applyBorder="1" applyAlignment="1" applyProtection="1">
      <alignment horizontal="center" vertical="center"/>
      <protection hidden="1"/>
    </xf>
    <xf numFmtId="0" fontId="77" fillId="0" borderId="0" xfId="0" applyFont="1" applyBorder="1" applyAlignment="1" applyProtection="1">
      <alignment horizontal="center" vertical="center"/>
      <protection hidden="1"/>
    </xf>
    <xf numFmtId="0" fontId="77" fillId="0" borderId="20" xfId="0" applyFont="1" applyBorder="1" applyAlignment="1" applyProtection="1">
      <alignment horizontal="center" vertical="center"/>
      <protection hidden="1"/>
    </xf>
    <xf numFmtId="0" fontId="77" fillId="0" borderId="53" xfId="0" applyFont="1" applyBorder="1" applyAlignment="1" applyProtection="1">
      <alignment horizontal="center" vertical="center"/>
      <protection hidden="1"/>
    </xf>
    <xf numFmtId="0" fontId="77" fillId="0" borderId="29" xfId="0" applyFont="1" applyBorder="1" applyAlignment="1" applyProtection="1">
      <alignment horizontal="center" vertical="center"/>
      <protection hidden="1"/>
    </xf>
    <xf numFmtId="0" fontId="77" fillId="0" borderId="31" xfId="0" applyFont="1" applyBorder="1" applyAlignment="1" applyProtection="1">
      <alignment horizontal="center" vertical="center"/>
      <protection hidden="1"/>
    </xf>
    <xf numFmtId="38" fontId="71" fillId="15" borderId="41" xfId="49" applyFont="1" applyFill="1" applyBorder="1" applyAlignment="1" applyProtection="1">
      <alignment horizontal="center" vertical="center" shrinkToFit="1"/>
      <protection hidden="1"/>
    </xf>
    <xf numFmtId="38" fontId="71" fillId="15" borderId="18" xfId="49" applyFont="1" applyFill="1" applyBorder="1" applyAlignment="1" applyProtection="1">
      <alignment horizontal="right" vertical="center" indent="1" shrinkToFit="1"/>
      <protection locked="0"/>
    </xf>
    <xf numFmtId="38" fontId="71" fillId="15" borderId="16" xfId="49" applyFont="1" applyFill="1" applyBorder="1" applyAlignment="1" applyProtection="1">
      <alignment horizontal="right" vertical="center" indent="1" shrinkToFit="1"/>
      <protection locked="0"/>
    </xf>
    <xf numFmtId="38" fontId="71" fillId="15" borderId="41" xfId="49" applyFont="1" applyFill="1" applyBorder="1" applyAlignment="1" applyProtection="1">
      <alignment horizontal="right" vertical="center" indent="1" shrinkToFit="1"/>
      <protection locked="0"/>
    </xf>
    <xf numFmtId="38" fontId="71" fillId="15" borderId="41" xfId="49" applyFont="1" applyFill="1" applyBorder="1" applyAlignment="1" applyProtection="1">
      <alignment horizontal="left" vertical="center" indent="1" shrinkToFit="1"/>
      <protection locked="0"/>
    </xf>
    <xf numFmtId="0" fontId="71" fillId="15" borderId="84" xfId="0" applyFont="1" applyFill="1" applyBorder="1" applyAlignment="1" applyProtection="1">
      <alignment horizontal="left" vertical="center" wrapText="1" indent="1" shrinkToFit="1"/>
      <protection locked="0"/>
    </xf>
    <xf numFmtId="0" fontId="71" fillId="15" borderId="39" xfId="0" applyFont="1" applyFill="1" applyBorder="1" applyAlignment="1" applyProtection="1">
      <alignment horizontal="left" vertical="center" wrapText="1" indent="1" shrinkToFit="1"/>
      <protection locked="0"/>
    </xf>
    <xf numFmtId="0" fontId="71" fillId="15" borderId="65" xfId="0" applyFont="1" applyFill="1" applyBorder="1" applyAlignment="1" applyProtection="1">
      <alignment horizontal="left" vertical="center" wrapText="1" indent="1" shrinkToFit="1"/>
      <protection locked="0"/>
    </xf>
    <xf numFmtId="0" fontId="71" fillId="15" borderId="53" xfId="0" applyFont="1" applyFill="1" applyBorder="1" applyAlignment="1" applyProtection="1">
      <alignment horizontal="left" vertical="center" indent="1" shrinkToFit="1"/>
      <protection locked="0"/>
    </xf>
    <xf numFmtId="0" fontId="71" fillId="15" borderId="29" xfId="0" applyFont="1" applyFill="1" applyBorder="1" applyAlignment="1" applyProtection="1">
      <alignment horizontal="left" vertical="center" indent="1" shrinkToFit="1"/>
      <protection locked="0"/>
    </xf>
    <xf numFmtId="0" fontId="71" fillId="15" borderId="31" xfId="0" applyFont="1" applyFill="1" applyBorder="1" applyAlignment="1" applyProtection="1">
      <alignment horizontal="left" vertical="center" indent="1" shrinkToFit="1"/>
      <protection locked="0"/>
    </xf>
    <xf numFmtId="0" fontId="68" fillId="15" borderId="39" xfId="0" applyFont="1" applyFill="1" applyBorder="1" applyAlignment="1" applyProtection="1">
      <alignment horizontal="left" vertical="top" indent="1"/>
      <protection locked="0"/>
    </xf>
    <xf numFmtId="0" fontId="68" fillId="15" borderId="65" xfId="0" applyFont="1" applyFill="1" applyBorder="1" applyAlignment="1" applyProtection="1">
      <alignment horizontal="left" vertical="top" indent="1"/>
      <protection locked="0"/>
    </xf>
    <xf numFmtId="0" fontId="68" fillId="15" borderId="37" xfId="0" applyFont="1" applyFill="1" applyBorder="1" applyAlignment="1" applyProtection="1">
      <alignment horizontal="left" vertical="top" indent="1"/>
      <protection locked="0"/>
    </xf>
    <xf numFmtId="0" fontId="68" fillId="15" borderId="0" xfId="0" applyFont="1" applyFill="1" applyBorder="1" applyAlignment="1" applyProtection="1">
      <alignment horizontal="left" vertical="top" indent="1"/>
      <protection locked="0"/>
    </xf>
    <xf numFmtId="0" fontId="68" fillId="15" borderId="20" xfId="0" applyFont="1" applyFill="1" applyBorder="1" applyAlignment="1" applyProtection="1">
      <alignment horizontal="left" vertical="top" indent="1"/>
      <protection locked="0"/>
    </xf>
    <xf numFmtId="0" fontId="68" fillId="15" borderId="53" xfId="0" applyFont="1" applyFill="1" applyBorder="1" applyAlignment="1" applyProtection="1">
      <alignment horizontal="left" vertical="top" indent="1"/>
      <protection locked="0"/>
    </xf>
    <xf numFmtId="0" fontId="68" fillId="15" borderId="29" xfId="0" applyFont="1" applyFill="1" applyBorder="1" applyAlignment="1" applyProtection="1">
      <alignment horizontal="left" vertical="top" indent="1"/>
      <protection locked="0"/>
    </xf>
    <xf numFmtId="0" fontId="68" fillId="15" borderId="31" xfId="0" applyFont="1" applyFill="1" applyBorder="1" applyAlignment="1" applyProtection="1">
      <alignment horizontal="left" vertical="top" indent="1"/>
      <protection locked="0"/>
    </xf>
    <xf numFmtId="0" fontId="75"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72" fillId="0" borderId="0"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hidden="1"/>
    </xf>
    <xf numFmtId="0" fontId="72" fillId="15" borderId="0" xfId="0" applyFont="1" applyFill="1" applyBorder="1" applyAlignment="1" applyProtection="1">
      <alignment horizontal="center" vertical="center"/>
      <protection locked="0"/>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チェック表表紙&amp;申請書＆事業所一覧表" xfId="65"/>
    <cellStyle name="標準_チェック表表紙のみ" xfId="66"/>
    <cellStyle name="標準_更新審査用トラックチェックリストexcel版05.11" xfId="67"/>
    <cellStyle name="標準_更新審査用トラックチェックリストexcel版05.11 2" xfId="68"/>
    <cellStyle name="標準_申請用トラックチェックリスト記入表（その２）改訂04.11" xfId="69"/>
    <cellStyle name="標準_申請用トラックチェックリスト記入表（その２）改訂04.11_チェックリスト改訂07.03" xfId="70"/>
    <cellStyle name="標準_申請用トラックチェックリスト記入表（その２）改訂04.11_チェックリスト改訂07.03 2" xfId="71"/>
    <cellStyle name="標準_申請用トラックチェックリスト記入表（その２）改訂04.11_申請用トラックチェックリストexcel版05.04" xfId="72"/>
    <cellStyle name="標準_申請用トラックチェックリスト記入表（その２）改訂04.11_申請用トラックチェックリストexcel版05.04 2" xfId="73"/>
    <cellStyle name="標準_定期審査用トラックチェックリストexcel版06.01"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保有台数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台</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　の車種別構成比</a:t>
            </a:r>
          </a:p>
        </c:rich>
      </c:tx>
      <c:layout>
        <c:manualLayout>
          <c:xMode val="factor"/>
          <c:yMode val="factor"/>
          <c:x val="-0.00275"/>
          <c:y val="-0.0045"/>
        </c:manualLayout>
      </c:layout>
      <c:spPr>
        <a:noFill/>
        <a:ln w="3175">
          <a:noFill/>
        </a:ln>
      </c:spPr>
    </c:title>
    <c:plotArea>
      <c:layout>
        <c:manualLayout>
          <c:xMode val="edge"/>
          <c:yMode val="edge"/>
          <c:x val="0.03575"/>
          <c:y val="0.12275"/>
          <c:w val="0.4775"/>
          <c:h val="0.773"/>
        </c:manualLayout>
      </c:layout>
      <c:pieChart>
        <c:varyColors val="1"/>
        <c:ser>
          <c:idx val="0"/>
          <c:order val="0"/>
          <c:tx>
            <c:strRef>
              <c:f>'グリーン経営レポート（作成は任意・提出も不要）'!$H$264</c:f>
              <c:strCache>
                <c:ptCount val="1"/>
                <c:pt idx="0">
                  <c:v>保有台数
(台)</c:v>
                </c:pt>
              </c:strCache>
            </c:strRef>
          </c:tx>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'グリーン経営レポート（作成は任意・提出も不要）'!$H$265:$H$267</c:f>
              <c:numCache/>
            </c:numRef>
          </c:val>
        </c:ser>
      </c:pieChart>
      <c:spPr>
        <a:noFill/>
        <a:ln>
          <a:noFill/>
        </a:ln>
      </c:spPr>
    </c:plotArea>
    <c:legend>
      <c:legendPos val="r"/>
      <c:layout>
        <c:manualLayout>
          <c:xMode val="edge"/>
          <c:yMode val="edge"/>
          <c:x val="0.6205"/>
          <c:y val="0.175"/>
          <c:w val="0.351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二酸化炭素排出量の車種別構成比</a:t>
            </a:r>
          </a:p>
        </c:rich>
      </c:tx>
      <c:layout>
        <c:manualLayout>
          <c:xMode val="factor"/>
          <c:yMode val="factor"/>
          <c:x val="-0.00275"/>
          <c:y val="-0.0045"/>
        </c:manualLayout>
      </c:layout>
      <c:spPr>
        <a:noFill/>
        <a:ln w="3175">
          <a:noFill/>
        </a:ln>
      </c:spPr>
    </c:title>
    <c:plotArea>
      <c:layout>
        <c:manualLayout>
          <c:xMode val="edge"/>
          <c:yMode val="edge"/>
          <c:x val="0.033"/>
          <c:y val="0.12275"/>
          <c:w val="0.4835"/>
          <c:h val="0.773"/>
        </c:manualLayout>
      </c:layout>
      <c:pieChart>
        <c:varyColors val="1"/>
        <c:ser>
          <c:idx val="2"/>
          <c:order val="0"/>
          <c:tx>
            <c:strRef>
              <c:f>'グリーン経営レポート（作成は任意・提出も不要）'!$O$264</c:f>
              <c:strCache>
                <c:ptCount val="1"/>
                <c:pt idx="0">
                  <c:v>二酸化炭素排出量
(kg-CO2)</c:v>
                </c:pt>
              </c:strCache>
            </c:strRef>
          </c:tx>
          <c:spPr>
            <a:solidFill>
              <a:srgbClr val="9BBB59"/>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800" b="0" i="0" u="none" baseline="0">
                    <a:solidFill>
                      <a:srgbClr val="000000"/>
                    </a:solidFill>
                    <a:latin typeface="ＭＳ Ｐゴシック"/>
                    <a:ea typeface="ＭＳ Ｐゴシック"/>
                    <a:cs typeface="ＭＳ Ｐゴシック"/>
                  </a:defRPr>
                </a:pPr>
              </a:p>
            </c:txPr>
            <c:dLblPos val="ctr"/>
            <c:showLegendKey val="0"/>
            <c:showVal val="0"/>
            <c:showBubbleSize val="0"/>
            <c:showCatName val="0"/>
            <c:showSerName val="0"/>
            <c:showLeaderLines val="1"/>
            <c:showPercent val="1"/>
          </c:dLbls>
          <c:cat>
            <c:multiLvlStrRef>
              <c:f>'グリーン経営レポート（作成は任意・提出も不要）'!$C$265:$G$267</c:f>
              <c:multiLvlStrCache/>
            </c:multiLvlStrRef>
          </c:cat>
          <c:val>
            <c:numRef>
              <c:f>'グリーン経営レポート（作成は任意・提出も不要）'!$O$265:$O$267</c:f>
              <c:numCache/>
            </c:numRef>
          </c:val>
        </c:ser>
      </c:pieChart>
      <c:spPr>
        <a:noFill/>
        <a:ln>
          <a:noFill/>
        </a:ln>
      </c:spPr>
    </c:plotArea>
    <c:legend>
      <c:legendPos val="r"/>
      <c:layout>
        <c:manualLayout>
          <c:xMode val="edge"/>
          <c:yMode val="edge"/>
          <c:x val="0.619"/>
          <c:y val="0.17925"/>
          <c:w val="0.35575"/>
          <c:h val="0.749"/>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934075"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657225</xdr:colOff>
      <xdr:row>20</xdr:row>
      <xdr:rowOff>76200</xdr:rowOff>
    </xdr:from>
    <xdr:to>
      <xdr:col>8</xdr:col>
      <xdr:colOff>390525</xdr:colOff>
      <xdr:row>23</xdr:row>
      <xdr:rowOff>114300</xdr:rowOff>
    </xdr:to>
    <xdr:grpSp>
      <xdr:nvGrpSpPr>
        <xdr:cNvPr id="4" name="Group 52"/>
        <xdr:cNvGrpSpPr>
          <a:grpSpLocks/>
        </xdr:cNvGrpSpPr>
      </xdr:nvGrpSpPr>
      <xdr:grpSpPr>
        <a:xfrm>
          <a:off x="1190625" y="3743325"/>
          <a:ext cx="4619625" cy="657225"/>
          <a:chOff x="125" y="387"/>
          <a:chExt cx="434" cy="58"/>
        </a:xfrm>
        <a:solidFill>
          <a:srgbClr val="FFFFFF"/>
        </a:solidFill>
      </xdr:grpSpPr>
      <xdr:sp>
        <xdr:nvSpPr>
          <xdr:cNvPr id="5" name="AutoShape 53"/>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54"/>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0</xdr:col>
      <xdr:colOff>0</xdr:colOff>
      <xdr:row>0</xdr:row>
      <xdr:rowOff>0</xdr:rowOff>
    </xdr:from>
    <xdr:to>
      <xdr:col>2</xdr:col>
      <xdr:colOff>0</xdr:colOff>
      <xdr:row>6</xdr:row>
      <xdr:rowOff>142875</xdr:rowOff>
    </xdr:to>
    <xdr:pic>
      <xdr:nvPicPr>
        <xdr:cNvPr id="7" name="Picture 74"/>
        <xdr:cNvPicPr preferRelativeResize="1">
          <a:picLocks noChangeAspect="1"/>
        </xdr:cNvPicPr>
      </xdr:nvPicPr>
      <xdr:blipFill>
        <a:blip r:embed="rId1"/>
        <a:stretch>
          <a:fillRect/>
        </a:stretch>
      </xdr:blipFill>
      <xdr:spPr>
        <a:xfrm>
          <a:off x="0" y="0"/>
          <a:ext cx="1219200" cy="1219200"/>
        </a:xfrm>
        <a:prstGeom prst="rect">
          <a:avLst/>
        </a:prstGeom>
        <a:noFill/>
        <a:ln w="9525" cmpd="sng">
          <a:noFill/>
        </a:ln>
      </xdr:spPr>
    </xdr:pic>
    <xdr:clientData/>
  </xdr:twoCellAnchor>
  <xdr:twoCellAnchor>
    <xdr:from>
      <xdr:col>7</xdr:col>
      <xdr:colOff>561975</xdr:colOff>
      <xdr:row>43</xdr:row>
      <xdr:rowOff>47625</xdr:rowOff>
    </xdr:from>
    <xdr:to>
      <xdr:col>8</xdr:col>
      <xdr:colOff>0</xdr:colOff>
      <xdr:row>45</xdr:row>
      <xdr:rowOff>0</xdr:rowOff>
    </xdr:to>
    <xdr:sp>
      <xdr:nvSpPr>
        <xdr:cNvPr id="8" name="AutoShape 62"/>
        <xdr:cNvSpPr>
          <a:spLocks/>
        </xdr:cNvSpPr>
      </xdr:nvSpPr>
      <xdr:spPr>
        <a:xfrm>
          <a:off x="5295900" y="819150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638175</xdr:colOff>
      <xdr:row>43</xdr:row>
      <xdr:rowOff>76200</xdr:rowOff>
    </xdr:from>
    <xdr:to>
      <xdr:col>8</xdr:col>
      <xdr:colOff>1219200</xdr:colOff>
      <xdr:row>44</xdr:row>
      <xdr:rowOff>190500</xdr:rowOff>
    </xdr:to>
    <xdr:sp>
      <xdr:nvSpPr>
        <xdr:cNvPr id="9" name="Text Box 63"/>
        <xdr:cNvSpPr txBox="1">
          <a:spLocks noChangeArrowheads="1"/>
        </xdr:cNvSpPr>
      </xdr:nvSpPr>
      <xdr:spPr>
        <a:xfrm>
          <a:off x="5372100" y="822007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4</xdr:col>
      <xdr:colOff>123825</xdr:colOff>
      <xdr:row>43</xdr:row>
      <xdr:rowOff>38100</xdr:rowOff>
    </xdr:from>
    <xdr:to>
      <xdr:col>4</xdr:col>
      <xdr:colOff>238125</xdr:colOff>
      <xdr:row>45</xdr:row>
      <xdr:rowOff>0</xdr:rowOff>
    </xdr:to>
    <xdr:sp>
      <xdr:nvSpPr>
        <xdr:cNvPr id="10" name="AutoShape 70"/>
        <xdr:cNvSpPr>
          <a:spLocks/>
        </xdr:cNvSpPr>
      </xdr:nvSpPr>
      <xdr:spPr>
        <a:xfrm>
          <a:off x="2800350" y="818197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45</xdr:row>
      <xdr:rowOff>76200</xdr:rowOff>
    </xdr:from>
    <xdr:to>
      <xdr:col>7</xdr:col>
      <xdr:colOff>0</xdr:colOff>
      <xdr:row>46</xdr:row>
      <xdr:rowOff>104775</xdr:rowOff>
    </xdr:to>
    <xdr:sp>
      <xdr:nvSpPr>
        <xdr:cNvPr id="11" name="Text Box 71"/>
        <xdr:cNvSpPr txBox="1">
          <a:spLocks noChangeArrowheads="1"/>
        </xdr:cNvSpPr>
      </xdr:nvSpPr>
      <xdr:spPr>
        <a:xfrm>
          <a:off x="3838575" y="8639175"/>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5</xdr:col>
      <xdr:colOff>485775</xdr:colOff>
      <xdr:row>44</xdr:row>
      <xdr:rowOff>190500</xdr:rowOff>
    </xdr:from>
    <xdr:to>
      <xdr:col>5</xdr:col>
      <xdr:colOff>485775</xdr:colOff>
      <xdr:row>46</xdr:row>
      <xdr:rowOff>161925</xdr:rowOff>
    </xdr:to>
    <xdr:sp>
      <xdr:nvSpPr>
        <xdr:cNvPr id="12" name="Line 37"/>
        <xdr:cNvSpPr>
          <a:spLocks/>
        </xdr:cNvSpPr>
      </xdr:nvSpPr>
      <xdr:spPr>
        <a:xfrm>
          <a:off x="3848100" y="85439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43</xdr:row>
      <xdr:rowOff>190500</xdr:rowOff>
    </xdr:from>
    <xdr:to>
      <xdr:col>7</xdr:col>
      <xdr:colOff>171450</xdr:colOff>
      <xdr:row>44</xdr:row>
      <xdr:rowOff>190500</xdr:rowOff>
    </xdr:to>
    <xdr:sp>
      <xdr:nvSpPr>
        <xdr:cNvPr id="13" name="Rectangle 38"/>
        <xdr:cNvSpPr>
          <a:spLocks/>
        </xdr:cNvSpPr>
      </xdr:nvSpPr>
      <xdr:spPr>
        <a:xfrm>
          <a:off x="3200400" y="83343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85725</xdr:rowOff>
    </xdr:from>
    <xdr:to>
      <xdr:col>2</xdr:col>
      <xdr:colOff>66675</xdr:colOff>
      <xdr:row>5</xdr:row>
      <xdr:rowOff>295275</xdr:rowOff>
    </xdr:to>
    <xdr:grpSp>
      <xdr:nvGrpSpPr>
        <xdr:cNvPr id="1" name="グループ化 1"/>
        <xdr:cNvGrpSpPr>
          <a:grpSpLocks/>
        </xdr:cNvGrpSpPr>
      </xdr:nvGrpSpPr>
      <xdr:grpSpPr>
        <a:xfrm>
          <a:off x="0" y="1381125"/>
          <a:ext cx="619125" cy="209550"/>
          <a:chOff x="8086725" y="2133600"/>
          <a:chExt cx="619125" cy="209550"/>
        </a:xfrm>
        <a:solidFill>
          <a:srgbClr val="FFFFFF"/>
        </a:solidFill>
      </xdr:grpSpPr>
    </xdr:grpSp>
    <xdr:clientData/>
  </xdr:twoCellAnchor>
  <xdr:twoCellAnchor>
    <xdr:from>
      <xdr:col>0</xdr:col>
      <xdr:colOff>0</xdr:colOff>
      <xdr:row>6</xdr:row>
      <xdr:rowOff>19050</xdr:rowOff>
    </xdr:from>
    <xdr:to>
      <xdr:col>2</xdr:col>
      <xdr:colOff>66675</xdr:colOff>
      <xdr:row>6</xdr:row>
      <xdr:rowOff>219075</xdr:rowOff>
    </xdr:to>
    <xdr:grpSp>
      <xdr:nvGrpSpPr>
        <xdr:cNvPr id="4" name="グループ化 4"/>
        <xdr:cNvGrpSpPr>
          <a:grpSpLocks/>
        </xdr:cNvGrpSpPr>
      </xdr:nvGrpSpPr>
      <xdr:grpSpPr>
        <a:xfrm>
          <a:off x="0" y="1695450"/>
          <a:ext cx="619125" cy="200025"/>
          <a:chOff x="8086725" y="2133600"/>
          <a:chExt cx="619125" cy="209550"/>
        </a:xfrm>
        <a:solidFill>
          <a:srgbClr val="FFFFFF"/>
        </a:solidFill>
      </xdr:grpSpPr>
    </xdr:grpSp>
    <xdr:clientData/>
  </xdr:twoCellAnchor>
  <xdr:twoCellAnchor>
    <xdr:from>
      <xdr:col>0</xdr:col>
      <xdr:colOff>0</xdr:colOff>
      <xdr:row>7</xdr:row>
      <xdr:rowOff>19050</xdr:rowOff>
    </xdr:from>
    <xdr:to>
      <xdr:col>2</xdr:col>
      <xdr:colOff>66675</xdr:colOff>
      <xdr:row>7</xdr:row>
      <xdr:rowOff>219075</xdr:rowOff>
    </xdr:to>
    <xdr:grpSp>
      <xdr:nvGrpSpPr>
        <xdr:cNvPr id="7" name="グループ化 7"/>
        <xdr:cNvGrpSpPr>
          <a:grpSpLocks/>
        </xdr:cNvGrpSpPr>
      </xdr:nvGrpSpPr>
      <xdr:grpSpPr>
        <a:xfrm>
          <a:off x="0" y="1943100"/>
          <a:ext cx="619125" cy="200025"/>
          <a:chOff x="8086725" y="2133600"/>
          <a:chExt cx="619125" cy="209550"/>
        </a:xfrm>
        <a:solidFill>
          <a:srgbClr val="FFFFFF"/>
        </a:solidFill>
      </xdr:grpSpPr>
    </xdr:grpSp>
    <xdr:clientData/>
  </xdr:twoCellAnchor>
  <xdr:twoCellAnchor>
    <xdr:from>
      <xdr:col>0</xdr:col>
      <xdr:colOff>0</xdr:colOff>
      <xdr:row>9</xdr:row>
      <xdr:rowOff>152400</xdr:rowOff>
    </xdr:from>
    <xdr:to>
      <xdr:col>2</xdr:col>
      <xdr:colOff>66675</xdr:colOff>
      <xdr:row>9</xdr:row>
      <xdr:rowOff>361950</xdr:rowOff>
    </xdr:to>
    <xdr:grpSp>
      <xdr:nvGrpSpPr>
        <xdr:cNvPr id="10" name="グループ化 10"/>
        <xdr:cNvGrpSpPr>
          <a:grpSpLocks/>
        </xdr:cNvGrpSpPr>
      </xdr:nvGrpSpPr>
      <xdr:grpSpPr>
        <a:xfrm>
          <a:off x="0" y="2590800"/>
          <a:ext cx="619125" cy="209550"/>
          <a:chOff x="8086725" y="2133600"/>
          <a:chExt cx="619125" cy="209550"/>
        </a:xfrm>
        <a:solidFill>
          <a:srgbClr val="FFFFFF"/>
        </a:solidFill>
      </xdr:grpSpPr>
    </xdr:grpSp>
    <xdr:clientData/>
  </xdr:twoCellAnchor>
  <xdr:twoCellAnchor>
    <xdr:from>
      <xdr:col>0</xdr:col>
      <xdr:colOff>0</xdr:colOff>
      <xdr:row>12</xdr:row>
      <xdr:rowOff>104775</xdr:rowOff>
    </xdr:from>
    <xdr:to>
      <xdr:col>2</xdr:col>
      <xdr:colOff>66675</xdr:colOff>
      <xdr:row>12</xdr:row>
      <xdr:rowOff>266700</xdr:rowOff>
    </xdr:to>
    <xdr:grpSp>
      <xdr:nvGrpSpPr>
        <xdr:cNvPr id="13" name="グループ化 13"/>
        <xdr:cNvGrpSpPr>
          <a:grpSpLocks/>
        </xdr:cNvGrpSpPr>
      </xdr:nvGrpSpPr>
      <xdr:grpSpPr>
        <a:xfrm>
          <a:off x="0" y="3552825"/>
          <a:ext cx="619125" cy="161925"/>
          <a:chOff x="8086725" y="2133600"/>
          <a:chExt cx="619125" cy="209550"/>
        </a:xfrm>
        <a:solidFill>
          <a:srgbClr val="FFFFFF"/>
        </a:solidFill>
      </xdr:grpSpPr>
    </xdr:grpSp>
    <xdr:clientData/>
  </xdr:twoCellAnchor>
  <xdr:twoCellAnchor>
    <xdr:from>
      <xdr:col>0</xdr:col>
      <xdr:colOff>0</xdr:colOff>
      <xdr:row>13</xdr:row>
      <xdr:rowOff>19050</xdr:rowOff>
    </xdr:from>
    <xdr:to>
      <xdr:col>2</xdr:col>
      <xdr:colOff>66675</xdr:colOff>
      <xdr:row>13</xdr:row>
      <xdr:rowOff>219075</xdr:rowOff>
    </xdr:to>
    <xdr:grpSp>
      <xdr:nvGrpSpPr>
        <xdr:cNvPr id="16" name="グループ化 16"/>
        <xdr:cNvGrpSpPr>
          <a:grpSpLocks/>
        </xdr:cNvGrpSpPr>
      </xdr:nvGrpSpPr>
      <xdr:grpSpPr>
        <a:xfrm>
          <a:off x="0" y="3848100"/>
          <a:ext cx="619125" cy="200025"/>
          <a:chOff x="8086725" y="2133600"/>
          <a:chExt cx="619125" cy="209550"/>
        </a:xfrm>
        <a:solidFill>
          <a:srgbClr val="FFFFFF"/>
        </a:solidFill>
      </xdr:grpSpPr>
    </xdr:grpSp>
    <xdr:clientData/>
  </xdr:twoCellAnchor>
  <xdr:twoCellAnchor>
    <xdr:from>
      <xdr:col>0</xdr:col>
      <xdr:colOff>0</xdr:colOff>
      <xdr:row>14</xdr:row>
      <xdr:rowOff>19050</xdr:rowOff>
    </xdr:from>
    <xdr:to>
      <xdr:col>2</xdr:col>
      <xdr:colOff>66675</xdr:colOff>
      <xdr:row>14</xdr:row>
      <xdr:rowOff>219075</xdr:rowOff>
    </xdr:to>
    <xdr:grpSp>
      <xdr:nvGrpSpPr>
        <xdr:cNvPr id="19" name="グループ化 19"/>
        <xdr:cNvGrpSpPr>
          <a:grpSpLocks/>
        </xdr:cNvGrpSpPr>
      </xdr:nvGrpSpPr>
      <xdr:grpSpPr>
        <a:xfrm>
          <a:off x="0" y="4095750"/>
          <a:ext cx="619125" cy="200025"/>
          <a:chOff x="8086725" y="2133600"/>
          <a:chExt cx="619125" cy="209550"/>
        </a:xfrm>
        <a:solidFill>
          <a:srgbClr val="FFFFFF"/>
        </a:solidFill>
      </xdr:grpSpPr>
    </xdr:grpSp>
    <xdr:clientData/>
  </xdr:twoCellAnchor>
  <xdr:twoCellAnchor>
    <xdr:from>
      <xdr:col>0</xdr:col>
      <xdr:colOff>0</xdr:colOff>
      <xdr:row>16</xdr:row>
      <xdr:rowOff>19050</xdr:rowOff>
    </xdr:from>
    <xdr:to>
      <xdr:col>2</xdr:col>
      <xdr:colOff>66675</xdr:colOff>
      <xdr:row>16</xdr:row>
      <xdr:rowOff>219075</xdr:rowOff>
    </xdr:to>
    <xdr:grpSp>
      <xdr:nvGrpSpPr>
        <xdr:cNvPr id="22" name="グループ化 22"/>
        <xdr:cNvGrpSpPr>
          <a:grpSpLocks/>
        </xdr:cNvGrpSpPr>
      </xdr:nvGrpSpPr>
      <xdr:grpSpPr>
        <a:xfrm>
          <a:off x="0" y="4610100"/>
          <a:ext cx="619125" cy="200025"/>
          <a:chOff x="8086725" y="2133600"/>
          <a:chExt cx="619125" cy="209550"/>
        </a:xfrm>
        <a:solidFill>
          <a:srgbClr val="FFFFFF"/>
        </a:solidFill>
      </xdr:grpSpPr>
    </xdr:grpSp>
    <xdr:clientData/>
  </xdr:twoCellAnchor>
  <xdr:twoCellAnchor>
    <xdr:from>
      <xdr:col>0</xdr:col>
      <xdr:colOff>0</xdr:colOff>
      <xdr:row>17</xdr:row>
      <xdr:rowOff>104775</xdr:rowOff>
    </xdr:from>
    <xdr:to>
      <xdr:col>2</xdr:col>
      <xdr:colOff>66675</xdr:colOff>
      <xdr:row>17</xdr:row>
      <xdr:rowOff>276225</xdr:rowOff>
    </xdr:to>
    <xdr:grpSp>
      <xdr:nvGrpSpPr>
        <xdr:cNvPr id="25" name="グループ化 25"/>
        <xdr:cNvGrpSpPr>
          <a:grpSpLocks/>
        </xdr:cNvGrpSpPr>
      </xdr:nvGrpSpPr>
      <xdr:grpSpPr>
        <a:xfrm>
          <a:off x="0" y="4943475"/>
          <a:ext cx="619125" cy="171450"/>
          <a:chOff x="8086725" y="2133600"/>
          <a:chExt cx="619125" cy="209550"/>
        </a:xfrm>
        <a:solidFill>
          <a:srgbClr val="FFFFFF"/>
        </a:solidFill>
      </xdr:grpSpPr>
    </xdr:grpSp>
    <xdr:clientData/>
  </xdr:twoCellAnchor>
  <xdr:twoCellAnchor>
    <xdr:from>
      <xdr:col>0</xdr:col>
      <xdr:colOff>0</xdr:colOff>
      <xdr:row>20</xdr:row>
      <xdr:rowOff>19050</xdr:rowOff>
    </xdr:from>
    <xdr:to>
      <xdr:col>2</xdr:col>
      <xdr:colOff>66675</xdr:colOff>
      <xdr:row>20</xdr:row>
      <xdr:rowOff>219075</xdr:rowOff>
    </xdr:to>
    <xdr:grpSp>
      <xdr:nvGrpSpPr>
        <xdr:cNvPr id="28" name="グループ化 28"/>
        <xdr:cNvGrpSpPr>
          <a:grpSpLocks/>
        </xdr:cNvGrpSpPr>
      </xdr:nvGrpSpPr>
      <xdr:grpSpPr>
        <a:xfrm>
          <a:off x="0" y="5819775"/>
          <a:ext cx="619125" cy="200025"/>
          <a:chOff x="8086725" y="2133600"/>
          <a:chExt cx="619125" cy="209550"/>
        </a:xfrm>
        <a:solidFill>
          <a:srgbClr val="FFFFFF"/>
        </a:solidFill>
      </xdr:grpSpPr>
    </xdr:grpSp>
    <xdr:clientData/>
  </xdr:twoCellAnchor>
  <xdr:twoCellAnchor>
    <xdr:from>
      <xdr:col>0</xdr:col>
      <xdr:colOff>0</xdr:colOff>
      <xdr:row>21</xdr:row>
      <xdr:rowOff>19050</xdr:rowOff>
    </xdr:from>
    <xdr:to>
      <xdr:col>2</xdr:col>
      <xdr:colOff>66675</xdr:colOff>
      <xdr:row>21</xdr:row>
      <xdr:rowOff>219075</xdr:rowOff>
    </xdr:to>
    <xdr:grpSp>
      <xdr:nvGrpSpPr>
        <xdr:cNvPr id="31" name="グループ化 31"/>
        <xdr:cNvGrpSpPr>
          <a:grpSpLocks/>
        </xdr:cNvGrpSpPr>
      </xdr:nvGrpSpPr>
      <xdr:grpSpPr>
        <a:xfrm>
          <a:off x="0" y="6067425"/>
          <a:ext cx="619125" cy="200025"/>
          <a:chOff x="8086725" y="2133600"/>
          <a:chExt cx="619125" cy="209550"/>
        </a:xfrm>
        <a:solidFill>
          <a:srgbClr val="FFFFFF"/>
        </a:solidFill>
      </xdr:grpSpPr>
    </xdr:grpSp>
    <xdr:clientData/>
  </xdr:twoCellAnchor>
  <xdr:twoCellAnchor>
    <xdr:from>
      <xdr:col>0</xdr:col>
      <xdr:colOff>0</xdr:colOff>
      <xdr:row>22</xdr:row>
      <xdr:rowOff>104775</xdr:rowOff>
    </xdr:from>
    <xdr:to>
      <xdr:col>2</xdr:col>
      <xdr:colOff>66675</xdr:colOff>
      <xdr:row>22</xdr:row>
      <xdr:rowOff>276225</xdr:rowOff>
    </xdr:to>
    <xdr:grpSp>
      <xdr:nvGrpSpPr>
        <xdr:cNvPr id="34" name="グループ化 34"/>
        <xdr:cNvGrpSpPr>
          <a:grpSpLocks/>
        </xdr:cNvGrpSpPr>
      </xdr:nvGrpSpPr>
      <xdr:grpSpPr>
        <a:xfrm>
          <a:off x="0" y="6400800"/>
          <a:ext cx="619125" cy="171450"/>
          <a:chOff x="8086725" y="2133600"/>
          <a:chExt cx="619125" cy="209550"/>
        </a:xfrm>
        <a:solidFill>
          <a:srgbClr val="FFFFFF"/>
        </a:solidFill>
      </xdr:grpSpPr>
    </xdr:grpSp>
    <xdr:clientData/>
  </xdr:twoCellAnchor>
  <xdr:twoCellAnchor>
    <xdr:from>
      <xdr:col>0</xdr:col>
      <xdr:colOff>0</xdr:colOff>
      <xdr:row>23</xdr:row>
      <xdr:rowOff>85725</xdr:rowOff>
    </xdr:from>
    <xdr:to>
      <xdr:col>2</xdr:col>
      <xdr:colOff>66675</xdr:colOff>
      <xdr:row>23</xdr:row>
      <xdr:rowOff>295275</xdr:rowOff>
    </xdr:to>
    <xdr:grpSp>
      <xdr:nvGrpSpPr>
        <xdr:cNvPr id="37" name="グループ化 37"/>
        <xdr:cNvGrpSpPr>
          <a:grpSpLocks/>
        </xdr:cNvGrpSpPr>
      </xdr:nvGrpSpPr>
      <xdr:grpSpPr>
        <a:xfrm>
          <a:off x="0" y="6762750"/>
          <a:ext cx="619125" cy="209550"/>
          <a:chOff x="8086725" y="2133600"/>
          <a:chExt cx="619125" cy="209550"/>
        </a:xfrm>
        <a:solidFill>
          <a:srgbClr val="FFFFFF"/>
        </a:solidFill>
      </xdr:grpSpPr>
    </xdr:grpSp>
    <xdr:clientData/>
  </xdr:twoCellAnchor>
  <xdr:twoCellAnchor>
    <xdr:from>
      <xdr:col>0</xdr:col>
      <xdr:colOff>0</xdr:colOff>
      <xdr:row>25</xdr:row>
      <xdr:rowOff>19050</xdr:rowOff>
    </xdr:from>
    <xdr:to>
      <xdr:col>2</xdr:col>
      <xdr:colOff>66675</xdr:colOff>
      <xdr:row>25</xdr:row>
      <xdr:rowOff>228600</xdr:rowOff>
    </xdr:to>
    <xdr:grpSp>
      <xdr:nvGrpSpPr>
        <xdr:cNvPr id="40" name="グループ化 40"/>
        <xdr:cNvGrpSpPr>
          <a:grpSpLocks/>
        </xdr:cNvGrpSpPr>
      </xdr:nvGrpSpPr>
      <xdr:grpSpPr>
        <a:xfrm>
          <a:off x="0" y="7343775"/>
          <a:ext cx="619125" cy="209550"/>
          <a:chOff x="8086725" y="2133600"/>
          <a:chExt cx="619125" cy="209550"/>
        </a:xfrm>
        <a:solidFill>
          <a:srgbClr val="FFFFFF"/>
        </a:solidFill>
      </xdr:grpSpPr>
    </xdr:grpSp>
    <xdr:clientData/>
  </xdr:twoCellAnchor>
  <xdr:twoCellAnchor>
    <xdr:from>
      <xdr:col>0</xdr:col>
      <xdr:colOff>0</xdr:colOff>
      <xdr:row>26</xdr:row>
      <xdr:rowOff>85725</xdr:rowOff>
    </xdr:from>
    <xdr:to>
      <xdr:col>2</xdr:col>
      <xdr:colOff>66675</xdr:colOff>
      <xdr:row>26</xdr:row>
      <xdr:rowOff>295275</xdr:rowOff>
    </xdr:to>
    <xdr:grpSp>
      <xdr:nvGrpSpPr>
        <xdr:cNvPr id="43" name="グループ化 43"/>
        <xdr:cNvGrpSpPr>
          <a:grpSpLocks/>
        </xdr:cNvGrpSpPr>
      </xdr:nvGrpSpPr>
      <xdr:grpSpPr>
        <a:xfrm>
          <a:off x="0" y="7658100"/>
          <a:ext cx="619125" cy="209550"/>
          <a:chOff x="8086725" y="2133600"/>
          <a:chExt cx="619125" cy="209550"/>
        </a:xfrm>
        <a:solidFill>
          <a:srgbClr val="FFFFFF"/>
        </a:solidFill>
      </xdr:grpSpPr>
    </xdr:grpSp>
    <xdr:clientData/>
  </xdr:twoCellAnchor>
  <xdr:twoCellAnchor>
    <xdr:from>
      <xdr:col>0</xdr:col>
      <xdr:colOff>0</xdr:colOff>
      <xdr:row>27</xdr:row>
      <xdr:rowOff>19050</xdr:rowOff>
    </xdr:from>
    <xdr:to>
      <xdr:col>2</xdr:col>
      <xdr:colOff>66675</xdr:colOff>
      <xdr:row>27</xdr:row>
      <xdr:rowOff>219075</xdr:rowOff>
    </xdr:to>
    <xdr:grpSp>
      <xdr:nvGrpSpPr>
        <xdr:cNvPr id="46" name="グループ化 46"/>
        <xdr:cNvGrpSpPr>
          <a:grpSpLocks/>
        </xdr:cNvGrpSpPr>
      </xdr:nvGrpSpPr>
      <xdr:grpSpPr>
        <a:xfrm>
          <a:off x="0" y="7972425"/>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49" name="グループ化 49"/>
        <xdr:cNvGrpSpPr>
          <a:grpSpLocks/>
        </xdr:cNvGrpSpPr>
      </xdr:nvGrpSpPr>
      <xdr:grpSpPr>
        <a:xfrm>
          <a:off x="0" y="8229600"/>
          <a:ext cx="619125" cy="200025"/>
          <a:chOff x="8086725" y="2133600"/>
          <a:chExt cx="619125" cy="209550"/>
        </a:xfrm>
        <a:solidFill>
          <a:srgbClr val="FFFFFF"/>
        </a:solidFill>
      </xdr:grpSpPr>
    </xdr:grpSp>
    <xdr:clientData/>
  </xdr:twoCellAnchor>
  <xdr:twoCellAnchor>
    <xdr:from>
      <xdr:col>0</xdr:col>
      <xdr:colOff>0</xdr:colOff>
      <xdr:row>29</xdr:row>
      <xdr:rowOff>104775</xdr:rowOff>
    </xdr:from>
    <xdr:to>
      <xdr:col>2</xdr:col>
      <xdr:colOff>66675</xdr:colOff>
      <xdr:row>29</xdr:row>
      <xdr:rowOff>276225</xdr:rowOff>
    </xdr:to>
    <xdr:grpSp>
      <xdr:nvGrpSpPr>
        <xdr:cNvPr id="52" name="グループ化 52"/>
        <xdr:cNvGrpSpPr>
          <a:grpSpLocks/>
        </xdr:cNvGrpSpPr>
      </xdr:nvGrpSpPr>
      <xdr:grpSpPr>
        <a:xfrm>
          <a:off x="0" y="8553450"/>
          <a:ext cx="619125" cy="171450"/>
          <a:chOff x="8086725" y="2133600"/>
          <a:chExt cx="619125" cy="209550"/>
        </a:xfrm>
        <a:solidFill>
          <a:srgbClr val="FFFFFF"/>
        </a:solidFill>
      </xdr:grpSpPr>
    </xdr:grpSp>
    <xdr:clientData/>
  </xdr:twoCellAnchor>
  <xdr:twoCellAnchor>
    <xdr:from>
      <xdr:col>0</xdr:col>
      <xdr:colOff>0</xdr:colOff>
      <xdr:row>31</xdr:row>
      <xdr:rowOff>19050</xdr:rowOff>
    </xdr:from>
    <xdr:to>
      <xdr:col>2</xdr:col>
      <xdr:colOff>66675</xdr:colOff>
      <xdr:row>31</xdr:row>
      <xdr:rowOff>219075</xdr:rowOff>
    </xdr:to>
    <xdr:grpSp>
      <xdr:nvGrpSpPr>
        <xdr:cNvPr id="55" name="グループ化 55"/>
        <xdr:cNvGrpSpPr>
          <a:grpSpLocks/>
        </xdr:cNvGrpSpPr>
      </xdr:nvGrpSpPr>
      <xdr:grpSpPr>
        <a:xfrm>
          <a:off x="0" y="9124950"/>
          <a:ext cx="619125" cy="200025"/>
          <a:chOff x="8086725" y="2133600"/>
          <a:chExt cx="619125" cy="209550"/>
        </a:xfrm>
        <a:solidFill>
          <a:srgbClr val="FFFFFF"/>
        </a:solidFill>
      </xdr:grpSpPr>
    </xdr:grpSp>
    <xdr:clientData/>
  </xdr:twoCellAnchor>
  <xdr:twoCellAnchor>
    <xdr:from>
      <xdr:col>0</xdr:col>
      <xdr:colOff>0</xdr:colOff>
      <xdr:row>32</xdr:row>
      <xdr:rowOff>19050</xdr:rowOff>
    </xdr:from>
    <xdr:to>
      <xdr:col>2</xdr:col>
      <xdr:colOff>66675</xdr:colOff>
      <xdr:row>32</xdr:row>
      <xdr:rowOff>219075</xdr:rowOff>
    </xdr:to>
    <xdr:grpSp>
      <xdr:nvGrpSpPr>
        <xdr:cNvPr id="58" name="グループ化 58"/>
        <xdr:cNvGrpSpPr>
          <a:grpSpLocks/>
        </xdr:cNvGrpSpPr>
      </xdr:nvGrpSpPr>
      <xdr:grpSpPr>
        <a:xfrm>
          <a:off x="0" y="9372600"/>
          <a:ext cx="619125" cy="200025"/>
          <a:chOff x="8086725" y="2133600"/>
          <a:chExt cx="619125" cy="209550"/>
        </a:xfrm>
        <a:solidFill>
          <a:srgbClr val="FFFFFF"/>
        </a:solidFill>
      </xdr:grpSpPr>
    </xdr:grpSp>
    <xdr:clientData/>
  </xdr:twoCellAnchor>
  <xdr:twoCellAnchor>
    <xdr:from>
      <xdr:col>0</xdr:col>
      <xdr:colOff>0</xdr:colOff>
      <xdr:row>33</xdr:row>
      <xdr:rowOff>95250</xdr:rowOff>
    </xdr:from>
    <xdr:to>
      <xdr:col>2</xdr:col>
      <xdr:colOff>66675</xdr:colOff>
      <xdr:row>33</xdr:row>
      <xdr:rowOff>304800</xdr:rowOff>
    </xdr:to>
    <xdr:grpSp>
      <xdr:nvGrpSpPr>
        <xdr:cNvPr id="61" name="グループ化 61"/>
        <xdr:cNvGrpSpPr>
          <a:grpSpLocks/>
        </xdr:cNvGrpSpPr>
      </xdr:nvGrpSpPr>
      <xdr:grpSpPr>
        <a:xfrm>
          <a:off x="0" y="9696450"/>
          <a:ext cx="619125" cy="209550"/>
          <a:chOff x="8086725" y="2133600"/>
          <a:chExt cx="619125" cy="209550"/>
        </a:xfrm>
        <a:solidFill>
          <a:srgbClr val="FFFFFF"/>
        </a:solidFill>
      </xdr:grpSpPr>
    </xdr:grpSp>
    <xdr:clientData/>
  </xdr:twoCellAnchor>
  <xdr:twoCellAnchor>
    <xdr:from>
      <xdr:col>0</xdr:col>
      <xdr:colOff>0</xdr:colOff>
      <xdr:row>35</xdr:row>
      <xdr:rowOff>95250</xdr:rowOff>
    </xdr:from>
    <xdr:to>
      <xdr:col>2</xdr:col>
      <xdr:colOff>66675</xdr:colOff>
      <xdr:row>35</xdr:row>
      <xdr:rowOff>266700</xdr:rowOff>
    </xdr:to>
    <xdr:grpSp>
      <xdr:nvGrpSpPr>
        <xdr:cNvPr id="64" name="グループ化 64"/>
        <xdr:cNvGrpSpPr>
          <a:grpSpLocks/>
        </xdr:cNvGrpSpPr>
      </xdr:nvGrpSpPr>
      <xdr:grpSpPr>
        <a:xfrm>
          <a:off x="0" y="10353675"/>
          <a:ext cx="619125" cy="171450"/>
          <a:chOff x="8086725" y="2133600"/>
          <a:chExt cx="619125" cy="209550"/>
        </a:xfrm>
        <a:solidFill>
          <a:srgbClr val="FFFFFF"/>
        </a:solidFill>
      </xdr:grpSpPr>
    </xdr:grpSp>
    <xdr:clientData/>
  </xdr:twoCellAnchor>
  <xdr:twoCellAnchor>
    <xdr:from>
      <xdr:col>0</xdr:col>
      <xdr:colOff>0</xdr:colOff>
      <xdr:row>36</xdr:row>
      <xdr:rowOff>104775</xdr:rowOff>
    </xdr:from>
    <xdr:to>
      <xdr:col>2</xdr:col>
      <xdr:colOff>66675</xdr:colOff>
      <xdr:row>36</xdr:row>
      <xdr:rowOff>276225</xdr:rowOff>
    </xdr:to>
    <xdr:grpSp>
      <xdr:nvGrpSpPr>
        <xdr:cNvPr id="67" name="グループ化 67"/>
        <xdr:cNvGrpSpPr>
          <a:grpSpLocks/>
        </xdr:cNvGrpSpPr>
      </xdr:nvGrpSpPr>
      <xdr:grpSpPr>
        <a:xfrm>
          <a:off x="0" y="10744200"/>
          <a:ext cx="619125" cy="171450"/>
          <a:chOff x="8086725" y="2133600"/>
          <a:chExt cx="619125" cy="209550"/>
        </a:xfrm>
        <a:solidFill>
          <a:srgbClr val="FFFFFF"/>
        </a:solidFill>
      </xdr:grpSpPr>
    </xdr:grpSp>
    <xdr:clientData/>
  </xdr:twoCellAnchor>
  <xdr:twoCellAnchor>
    <xdr:from>
      <xdr:col>0</xdr:col>
      <xdr:colOff>0</xdr:colOff>
      <xdr:row>37</xdr:row>
      <xdr:rowOff>104775</xdr:rowOff>
    </xdr:from>
    <xdr:to>
      <xdr:col>2</xdr:col>
      <xdr:colOff>66675</xdr:colOff>
      <xdr:row>37</xdr:row>
      <xdr:rowOff>276225</xdr:rowOff>
    </xdr:to>
    <xdr:grpSp>
      <xdr:nvGrpSpPr>
        <xdr:cNvPr id="70" name="グループ化 70"/>
        <xdr:cNvGrpSpPr>
          <a:grpSpLocks/>
        </xdr:cNvGrpSpPr>
      </xdr:nvGrpSpPr>
      <xdr:grpSpPr>
        <a:xfrm>
          <a:off x="0" y="11125200"/>
          <a:ext cx="619125" cy="171450"/>
          <a:chOff x="8086725" y="2133600"/>
          <a:chExt cx="619125" cy="209550"/>
        </a:xfrm>
        <a:solidFill>
          <a:srgbClr val="FFFFFF"/>
        </a:solidFill>
      </xdr:grpSpPr>
    </xdr:grpSp>
    <xdr:clientData/>
  </xdr:twoCellAnchor>
  <xdr:twoCellAnchor>
    <xdr:from>
      <xdr:col>0</xdr:col>
      <xdr:colOff>0</xdr:colOff>
      <xdr:row>10</xdr:row>
      <xdr:rowOff>28575</xdr:rowOff>
    </xdr:from>
    <xdr:to>
      <xdr:col>2</xdr:col>
      <xdr:colOff>66675</xdr:colOff>
      <xdr:row>10</xdr:row>
      <xdr:rowOff>228600</xdr:rowOff>
    </xdr:to>
    <xdr:grpSp>
      <xdr:nvGrpSpPr>
        <xdr:cNvPr id="73" name="グループ化 4"/>
        <xdr:cNvGrpSpPr>
          <a:grpSpLocks/>
        </xdr:cNvGrpSpPr>
      </xdr:nvGrpSpPr>
      <xdr:grpSpPr>
        <a:xfrm>
          <a:off x="0" y="2962275"/>
          <a:ext cx="619125" cy="200025"/>
          <a:chOff x="8086725" y="2133600"/>
          <a:chExt cx="6191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152400</xdr:rowOff>
    </xdr:from>
    <xdr:to>
      <xdr:col>2</xdr:col>
      <xdr:colOff>57150</xdr:colOff>
      <xdr:row>33</xdr:row>
      <xdr:rowOff>361950</xdr:rowOff>
    </xdr:to>
    <xdr:grpSp>
      <xdr:nvGrpSpPr>
        <xdr:cNvPr id="1" name="グループ化 1"/>
        <xdr:cNvGrpSpPr>
          <a:grpSpLocks/>
        </xdr:cNvGrpSpPr>
      </xdr:nvGrpSpPr>
      <xdr:grpSpPr>
        <a:xfrm>
          <a:off x="28575" y="10725150"/>
          <a:ext cx="581025" cy="209550"/>
          <a:chOff x="8124825" y="2133600"/>
          <a:chExt cx="581025" cy="209550"/>
        </a:xfrm>
        <a:solidFill>
          <a:srgbClr val="FFFFFF"/>
        </a:solidFill>
      </xdr:grpSpPr>
    </xdr:grpSp>
    <xdr:clientData/>
  </xdr:twoCellAnchor>
  <xdr:twoCellAnchor>
    <xdr:from>
      <xdr:col>0</xdr:col>
      <xdr:colOff>28575</xdr:colOff>
      <xdr:row>32</xdr:row>
      <xdr:rowOff>85725</xdr:rowOff>
    </xdr:from>
    <xdr:to>
      <xdr:col>2</xdr:col>
      <xdr:colOff>57150</xdr:colOff>
      <xdr:row>32</xdr:row>
      <xdr:rowOff>295275</xdr:rowOff>
    </xdr:to>
    <xdr:grpSp>
      <xdr:nvGrpSpPr>
        <xdr:cNvPr id="4" name="グループ化 4"/>
        <xdr:cNvGrpSpPr>
          <a:grpSpLocks/>
        </xdr:cNvGrpSpPr>
      </xdr:nvGrpSpPr>
      <xdr:grpSpPr>
        <a:xfrm>
          <a:off x="28575" y="10277475"/>
          <a:ext cx="581025" cy="209550"/>
          <a:chOff x="8124825" y="2133600"/>
          <a:chExt cx="581025" cy="209550"/>
        </a:xfrm>
        <a:solidFill>
          <a:srgbClr val="FFFFFF"/>
        </a:solidFill>
      </xdr:grpSpPr>
    </xdr:grpSp>
    <xdr:clientData/>
  </xdr:twoCellAnchor>
  <xdr:twoCellAnchor>
    <xdr:from>
      <xdr:col>0</xdr:col>
      <xdr:colOff>28575</xdr:colOff>
      <xdr:row>30</xdr:row>
      <xdr:rowOff>85725</xdr:rowOff>
    </xdr:from>
    <xdr:to>
      <xdr:col>2</xdr:col>
      <xdr:colOff>57150</xdr:colOff>
      <xdr:row>30</xdr:row>
      <xdr:rowOff>295275</xdr:rowOff>
    </xdr:to>
    <xdr:grpSp>
      <xdr:nvGrpSpPr>
        <xdr:cNvPr id="7" name="グループ化 7"/>
        <xdr:cNvGrpSpPr>
          <a:grpSpLocks/>
        </xdr:cNvGrpSpPr>
      </xdr:nvGrpSpPr>
      <xdr:grpSpPr>
        <a:xfrm>
          <a:off x="28575" y="9591675"/>
          <a:ext cx="581025" cy="209550"/>
          <a:chOff x="8124825" y="2133600"/>
          <a:chExt cx="581025" cy="209550"/>
        </a:xfrm>
        <a:solidFill>
          <a:srgbClr val="FFFFFF"/>
        </a:solidFill>
      </xdr:grpSpPr>
    </xdr:grpSp>
    <xdr:clientData/>
  </xdr:twoCellAnchor>
  <xdr:twoCellAnchor>
    <xdr:from>
      <xdr:col>0</xdr:col>
      <xdr:colOff>28575</xdr:colOff>
      <xdr:row>28</xdr:row>
      <xdr:rowOff>85725</xdr:rowOff>
    </xdr:from>
    <xdr:to>
      <xdr:col>2</xdr:col>
      <xdr:colOff>57150</xdr:colOff>
      <xdr:row>28</xdr:row>
      <xdr:rowOff>295275</xdr:rowOff>
    </xdr:to>
    <xdr:grpSp>
      <xdr:nvGrpSpPr>
        <xdr:cNvPr id="10" name="グループ化 10"/>
        <xdr:cNvGrpSpPr>
          <a:grpSpLocks/>
        </xdr:cNvGrpSpPr>
      </xdr:nvGrpSpPr>
      <xdr:grpSpPr>
        <a:xfrm>
          <a:off x="28575" y="8924925"/>
          <a:ext cx="581025" cy="209550"/>
          <a:chOff x="8124825" y="2133600"/>
          <a:chExt cx="581025" cy="209550"/>
        </a:xfrm>
        <a:solidFill>
          <a:srgbClr val="FFFFFF"/>
        </a:solidFill>
      </xdr:grpSpPr>
    </xdr:grpSp>
    <xdr:clientData/>
  </xdr:twoCellAnchor>
  <xdr:twoCellAnchor>
    <xdr:from>
      <xdr:col>0</xdr:col>
      <xdr:colOff>28575</xdr:colOff>
      <xdr:row>27</xdr:row>
      <xdr:rowOff>85725</xdr:rowOff>
    </xdr:from>
    <xdr:to>
      <xdr:col>2</xdr:col>
      <xdr:colOff>57150</xdr:colOff>
      <xdr:row>27</xdr:row>
      <xdr:rowOff>295275</xdr:rowOff>
    </xdr:to>
    <xdr:grpSp>
      <xdr:nvGrpSpPr>
        <xdr:cNvPr id="13" name="グループ化 13"/>
        <xdr:cNvGrpSpPr>
          <a:grpSpLocks/>
        </xdr:cNvGrpSpPr>
      </xdr:nvGrpSpPr>
      <xdr:grpSpPr>
        <a:xfrm>
          <a:off x="28575" y="8543925"/>
          <a:ext cx="581025" cy="209550"/>
          <a:chOff x="8124825" y="2133600"/>
          <a:chExt cx="581025" cy="209550"/>
        </a:xfrm>
        <a:solidFill>
          <a:srgbClr val="FFFFFF"/>
        </a:solidFill>
      </xdr:grpSpPr>
    </xdr:grpSp>
    <xdr:clientData/>
  </xdr:twoCellAnchor>
  <xdr:twoCellAnchor>
    <xdr:from>
      <xdr:col>0</xdr:col>
      <xdr:colOff>28575</xdr:colOff>
      <xdr:row>24</xdr:row>
      <xdr:rowOff>104775</xdr:rowOff>
    </xdr:from>
    <xdr:to>
      <xdr:col>2</xdr:col>
      <xdr:colOff>57150</xdr:colOff>
      <xdr:row>24</xdr:row>
      <xdr:rowOff>276225</xdr:rowOff>
    </xdr:to>
    <xdr:grpSp>
      <xdr:nvGrpSpPr>
        <xdr:cNvPr id="16" name="グループ化 19"/>
        <xdr:cNvGrpSpPr>
          <a:grpSpLocks/>
        </xdr:cNvGrpSpPr>
      </xdr:nvGrpSpPr>
      <xdr:grpSpPr>
        <a:xfrm>
          <a:off x="28575" y="7515225"/>
          <a:ext cx="581025" cy="171450"/>
          <a:chOff x="8124825" y="2133600"/>
          <a:chExt cx="581025" cy="209550"/>
        </a:xfrm>
        <a:solidFill>
          <a:srgbClr val="FFFFFF"/>
        </a:solidFill>
      </xdr:grpSpPr>
    </xdr:grpSp>
    <xdr:clientData/>
  </xdr:twoCellAnchor>
  <xdr:twoCellAnchor>
    <xdr:from>
      <xdr:col>0</xdr:col>
      <xdr:colOff>28575</xdr:colOff>
      <xdr:row>21</xdr:row>
      <xdr:rowOff>85725</xdr:rowOff>
    </xdr:from>
    <xdr:to>
      <xdr:col>2</xdr:col>
      <xdr:colOff>57150</xdr:colOff>
      <xdr:row>21</xdr:row>
      <xdr:rowOff>295275</xdr:rowOff>
    </xdr:to>
    <xdr:grpSp>
      <xdr:nvGrpSpPr>
        <xdr:cNvPr id="19" name="グループ化 22"/>
        <xdr:cNvGrpSpPr>
          <a:grpSpLocks/>
        </xdr:cNvGrpSpPr>
      </xdr:nvGrpSpPr>
      <xdr:grpSpPr>
        <a:xfrm>
          <a:off x="28575" y="6515100"/>
          <a:ext cx="581025" cy="209550"/>
          <a:chOff x="8124825" y="2133600"/>
          <a:chExt cx="581025" cy="209550"/>
        </a:xfrm>
        <a:solidFill>
          <a:srgbClr val="FFFFFF"/>
        </a:solidFill>
      </xdr:grpSpPr>
    </xdr:grpSp>
    <xdr:clientData/>
  </xdr:twoCellAnchor>
  <xdr:twoCellAnchor>
    <xdr:from>
      <xdr:col>0</xdr:col>
      <xdr:colOff>28575</xdr:colOff>
      <xdr:row>20</xdr:row>
      <xdr:rowOff>19050</xdr:rowOff>
    </xdr:from>
    <xdr:to>
      <xdr:col>2</xdr:col>
      <xdr:colOff>57150</xdr:colOff>
      <xdr:row>20</xdr:row>
      <xdr:rowOff>219075</xdr:rowOff>
    </xdr:to>
    <xdr:grpSp>
      <xdr:nvGrpSpPr>
        <xdr:cNvPr id="22" name="グループ化 25"/>
        <xdr:cNvGrpSpPr>
          <a:grpSpLocks/>
        </xdr:cNvGrpSpPr>
      </xdr:nvGrpSpPr>
      <xdr:grpSpPr>
        <a:xfrm>
          <a:off x="28575" y="6200775"/>
          <a:ext cx="581025" cy="200025"/>
          <a:chOff x="8124825" y="2133600"/>
          <a:chExt cx="581025" cy="209550"/>
        </a:xfrm>
        <a:solidFill>
          <a:srgbClr val="FFFFFF"/>
        </a:solidFill>
      </xdr:grpSpPr>
    </xdr:grpSp>
    <xdr:clientData/>
  </xdr:twoCellAnchor>
  <xdr:twoCellAnchor>
    <xdr:from>
      <xdr:col>0</xdr:col>
      <xdr:colOff>28575</xdr:colOff>
      <xdr:row>19</xdr:row>
      <xdr:rowOff>85725</xdr:rowOff>
    </xdr:from>
    <xdr:to>
      <xdr:col>2</xdr:col>
      <xdr:colOff>57150</xdr:colOff>
      <xdr:row>19</xdr:row>
      <xdr:rowOff>295275</xdr:rowOff>
    </xdr:to>
    <xdr:grpSp>
      <xdr:nvGrpSpPr>
        <xdr:cNvPr id="25" name="グループ化 28"/>
        <xdr:cNvGrpSpPr>
          <a:grpSpLocks/>
        </xdr:cNvGrpSpPr>
      </xdr:nvGrpSpPr>
      <xdr:grpSpPr>
        <a:xfrm>
          <a:off x="28575" y="5886450"/>
          <a:ext cx="581025" cy="209550"/>
          <a:chOff x="8124825" y="2133600"/>
          <a:chExt cx="581025" cy="209550"/>
        </a:xfrm>
        <a:solidFill>
          <a:srgbClr val="FFFFFF"/>
        </a:solidFill>
      </xdr:grpSpPr>
    </xdr:grpSp>
    <xdr:clientData/>
  </xdr:twoCellAnchor>
  <xdr:twoCellAnchor>
    <xdr:from>
      <xdr:col>0</xdr:col>
      <xdr:colOff>38100</xdr:colOff>
      <xdr:row>17</xdr:row>
      <xdr:rowOff>104775</xdr:rowOff>
    </xdr:from>
    <xdr:to>
      <xdr:col>2</xdr:col>
      <xdr:colOff>66675</xdr:colOff>
      <xdr:row>17</xdr:row>
      <xdr:rowOff>276225</xdr:rowOff>
    </xdr:to>
    <xdr:grpSp>
      <xdr:nvGrpSpPr>
        <xdr:cNvPr id="28" name="グループ化 31"/>
        <xdr:cNvGrpSpPr>
          <a:grpSpLocks/>
        </xdr:cNvGrpSpPr>
      </xdr:nvGrpSpPr>
      <xdr:grpSpPr>
        <a:xfrm>
          <a:off x="38100" y="5238750"/>
          <a:ext cx="581025" cy="171450"/>
          <a:chOff x="8124825" y="2133600"/>
          <a:chExt cx="581025" cy="209550"/>
        </a:xfrm>
        <a:solidFill>
          <a:srgbClr val="FFFFFF"/>
        </a:solidFill>
      </xdr:grpSpPr>
    </xdr:grpSp>
    <xdr:clientData/>
  </xdr:twoCellAnchor>
  <xdr:twoCellAnchor>
    <xdr:from>
      <xdr:col>0</xdr:col>
      <xdr:colOff>38100</xdr:colOff>
      <xdr:row>16</xdr:row>
      <xdr:rowOff>95250</xdr:rowOff>
    </xdr:from>
    <xdr:to>
      <xdr:col>2</xdr:col>
      <xdr:colOff>66675</xdr:colOff>
      <xdr:row>16</xdr:row>
      <xdr:rowOff>304800</xdr:rowOff>
    </xdr:to>
    <xdr:grpSp>
      <xdr:nvGrpSpPr>
        <xdr:cNvPr id="31" name="グループ化 34"/>
        <xdr:cNvGrpSpPr>
          <a:grpSpLocks/>
        </xdr:cNvGrpSpPr>
      </xdr:nvGrpSpPr>
      <xdr:grpSpPr>
        <a:xfrm>
          <a:off x="38100" y="4848225"/>
          <a:ext cx="581025" cy="209550"/>
          <a:chOff x="8124825" y="2133600"/>
          <a:chExt cx="581025" cy="209550"/>
        </a:xfrm>
        <a:solidFill>
          <a:srgbClr val="FFFFFF"/>
        </a:solidFill>
      </xdr:grpSpPr>
    </xdr:grpSp>
    <xdr:clientData/>
  </xdr:twoCellAnchor>
  <xdr:twoCellAnchor>
    <xdr:from>
      <xdr:col>0</xdr:col>
      <xdr:colOff>38100</xdr:colOff>
      <xdr:row>15</xdr:row>
      <xdr:rowOff>19050</xdr:rowOff>
    </xdr:from>
    <xdr:to>
      <xdr:col>2</xdr:col>
      <xdr:colOff>66675</xdr:colOff>
      <xdr:row>15</xdr:row>
      <xdr:rowOff>219075</xdr:rowOff>
    </xdr:to>
    <xdr:grpSp>
      <xdr:nvGrpSpPr>
        <xdr:cNvPr id="34" name="グループ化 37"/>
        <xdr:cNvGrpSpPr>
          <a:grpSpLocks/>
        </xdr:cNvGrpSpPr>
      </xdr:nvGrpSpPr>
      <xdr:grpSpPr>
        <a:xfrm>
          <a:off x="38100" y="4524375"/>
          <a:ext cx="581025" cy="200025"/>
          <a:chOff x="8124825" y="2133600"/>
          <a:chExt cx="581025" cy="209550"/>
        </a:xfrm>
        <a:solidFill>
          <a:srgbClr val="FFFFFF"/>
        </a:solidFill>
      </xdr:grpSpPr>
    </xdr:grpSp>
    <xdr:clientData/>
  </xdr:twoCellAnchor>
  <xdr:twoCellAnchor>
    <xdr:from>
      <xdr:col>0</xdr:col>
      <xdr:colOff>38100</xdr:colOff>
      <xdr:row>14</xdr:row>
      <xdr:rowOff>19050</xdr:rowOff>
    </xdr:from>
    <xdr:to>
      <xdr:col>2</xdr:col>
      <xdr:colOff>66675</xdr:colOff>
      <xdr:row>14</xdr:row>
      <xdr:rowOff>219075</xdr:rowOff>
    </xdr:to>
    <xdr:grpSp>
      <xdr:nvGrpSpPr>
        <xdr:cNvPr id="37" name="グループ化 40"/>
        <xdr:cNvGrpSpPr>
          <a:grpSpLocks/>
        </xdr:cNvGrpSpPr>
      </xdr:nvGrpSpPr>
      <xdr:grpSpPr>
        <a:xfrm>
          <a:off x="38100" y="4276725"/>
          <a:ext cx="581025" cy="200025"/>
          <a:chOff x="8124825" y="2133600"/>
          <a:chExt cx="581025" cy="209550"/>
        </a:xfrm>
        <a:solidFill>
          <a:srgbClr val="FFFFFF"/>
        </a:solidFill>
      </xdr:grpSpPr>
    </xdr:grpSp>
    <xdr:clientData/>
  </xdr:twoCellAnchor>
  <xdr:twoCellAnchor>
    <xdr:from>
      <xdr:col>0</xdr:col>
      <xdr:colOff>38100</xdr:colOff>
      <xdr:row>11</xdr:row>
      <xdr:rowOff>152400</xdr:rowOff>
    </xdr:from>
    <xdr:to>
      <xdr:col>2</xdr:col>
      <xdr:colOff>66675</xdr:colOff>
      <xdr:row>11</xdr:row>
      <xdr:rowOff>361950</xdr:rowOff>
    </xdr:to>
    <xdr:grpSp>
      <xdr:nvGrpSpPr>
        <xdr:cNvPr id="40" name="グループ化 43"/>
        <xdr:cNvGrpSpPr>
          <a:grpSpLocks/>
        </xdr:cNvGrpSpPr>
      </xdr:nvGrpSpPr>
      <xdr:grpSpPr>
        <a:xfrm>
          <a:off x="38100" y="3314700"/>
          <a:ext cx="581025" cy="209550"/>
          <a:chOff x="8124825" y="2133600"/>
          <a:chExt cx="581025" cy="209550"/>
        </a:xfrm>
        <a:solidFill>
          <a:srgbClr val="FFFFFF"/>
        </a:solidFill>
      </xdr:grpSpPr>
    </xdr:grpSp>
    <xdr:clientData/>
  </xdr:twoCellAnchor>
  <xdr:twoCellAnchor>
    <xdr:from>
      <xdr:col>0</xdr:col>
      <xdr:colOff>38100</xdr:colOff>
      <xdr:row>8</xdr:row>
      <xdr:rowOff>104775</xdr:rowOff>
    </xdr:from>
    <xdr:to>
      <xdr:col>2</xdr:col>
      <xdr:colOff>66675</xdr:colOff>
      <xdr:row>8</xdr:row>
      <xdr:rowOff>276225</xdr:rowOff>
    </xdr:to>
    <xdr:grpSp>
      <xdr:nvGrpSpPr>
        <xdr:cNvPr id="43" name="グループ化 46"/>
        <xdr:cNvGrpSpPr>
          <a:grpSpLocks/>
        </xdr:cNvGrpSpPr>
      </xdr:nvGrpSpPr>
      <xdr:grpSpPr>
        <a:xfrm>
          <a:off x="38100" y="2352675"/>
          <a:ext cx="581025" cy="171450"/>
          <a:chOff x="8124825" y="2133600"/>
          <a:chExt cx="581025" cy="209550"/>
        </a:xfrm>
        <a:solidFill>
          <a:srgbClr val="FFFFFF"/>
        </a:solidFill>
      </xdr:grpSpPr>
    </xdr:grpSp>
    <xdr:clientData/>
  </xdr:twoCellAnchor>
  <xdr:twoCellAnchor>
    <xdr:from>
      <xdr:col>0</xdr:col>
      <xdr:colOff>38100</xdr:colOff>
      <xdr:row>6</xdr:row>
      <xdr:rowOff>19050</xdr:rowOff>
    </xdr:from>
    <xdr:to>
      <xdr:col>2</xdr:col>
      <xdr:colOff>66675</xdr:colOff>
      <xdr:row>6</xdr:row>
      <xdr:rowOff>219075</xdr:rowOff>
    </xdr:to>
    <xdr:grpSp>
      <xdr:nvGrpSpPr>
        <xdr:cNvPr id="46" name="グループ化 52"/>
        <xdr:cNvGrpSpPr>
          <a:grpSpLocks/>
        </xdr:cNvGrpSpPr>
      </xdr:nvGrpSpPr>
      <xdr:grpSpPr>
        <a:xfrm>
          <a:off x="38100" y="1638300"/>
          <a:ext cx="581025" cy="200025"/>
          <a:chOff x="8124825" y="2133600"/>
          <a:chExt cx="581025" cy="209550"/>
        </a:xfrm>
        <a:solidFill>
          <a:srgbClr val="FFFFFF"/>
        </a:solidFill>
      </xdr:grpSpPr>
    </xdr:grpSp>
    <xdr:clientData/>
  </xdr:twoCellAnchor>
  <xdr:twoCellAnchor>
    <xdr:from>
      <xdr:col>0</xdr:col>
      <xdr:colOff>38100</xdr:colOff>
      <xdr:row>4</xdr:row>
      <xdr:rowOff>19050</xdr:rowOff>
    </xdr:from>
    <xdr:to>
      <xdr:col>2</xdr:col>
      <xdr:colOff>66675</xdr:colOff>
      <xdr:row>4</xdr:row>
      <xdr:rowOff>219075</xdr:rowOff>
    </xdr:to>
    <xdr:grpSp>
      <xdr:nvGrpSpPr>
        <xdr:cNvPr id="49" name="グループ化 55"/>
        <xdr:cNvGrpSpPr>
          <a:grpSpLocks/>
        </xdr:cNvGrpSpPr>
      </xdr:nvGrpSpPr>
      <xdr:grpSpPr>
        <a:xfrm>
          <a:off x="38100" y="1104900"/>
          <a:ext cx="581025" cy="200025"/>
          <a:chOff x="8124825" y="2133600"/>
          <a:chExt cx="581025" cy="209550"/>
        </a:xfrm>
        <a:solidFill>
          <a:srgbClr val="FFFFFF"/>
        </a:solidFill>
      </xdr:grpSpPr>
    </xdr:grpSp>
    <xdr:clientData/>
  </xdr:twoCellAnchor>
  <xdr:twoCellAnchor>
    <xdr:from>
      <xdr:col>0</xdr:col>
      <xdr:colOff>38100</xdr:colOff>
      <xdr:row>3</xdr:row>
      <xdr:rowOff>19050</xdr:rowOff>
    </xdr:from>
    <xdr:to>
      <xdr:col>2</xdr:col>
      <xdr:colOff>66675</xdr:colOff>
      <xdr:row>3</xdr:row>
      <xdr:rowOff>219075</xdr:rowOff>
    </xdr:to>
    <xdr:grpSp>
      <xdr:nvGrpSpPr>
        <xdr:cNvPr id="52" name="グループ化 58"/>
        <xdr:cNvGrpSpPr>
          <a:grpSpLocks/>
        </xdr:cNvGrpSpPr>
      </xdr:nvGrpSpPr>
      <xdr:grpSpPr>
        <a:xfrm>
          <a:off x="38100" y="857250"/>
          <a:ext cx="581025" cy="200025"/>
          <a:chOff x="8124825" y="2133600"/>
          <a:chExt cx="581025" cy="209550"/>
        </a:xfrm>
        <a:solidFill>
          <a:srgbClr val="FFFFFF"/>
        </a:solidFill>
      </xdr:grpSpPr>
    </xdr:grpSp>
    <xdr:clientData/>
  </xdr:twoCellAnchor>
  <xdr:twoCellAnchor>
    <xdr:from>
      <xdr:col>0</xdr:col>
      <xdr:colOff>38100</xdr:colOff>
      <xdr:row>2</xdr:row>
      <xdr:rowOff>19050</xdr:rowOff>
    </xdr:from>
    <xdr:to>
      <xdr:col>2</xdr:col>
      <xdr:colOff>66675</xdr:colOff>
      <xdr:row>2</xdr:row>
      <xdr:rowOff>219075</xdr:rowOff>
    </xdr:to>
    <xdr:grpSp>
      <xdr:nvGrpSpPr>
        <xdr:cNvPr id="55" name="グループ化 61"/>
        <xdr:cNvGrpSpPr>
          <a:grpSpLocks/>
        </xdr:cNvGrpSpPr>
      </xdr:nvGrpSpPr>
      <xdr:grpSpPr>
        <a:xfrm>
          <a:off x="38100" y="609600"/>
          <a:ext cx="581025" cy="200025"/>
          <a:chOff x="8124825" y="2133600"/>
          <a:chExt cx="581025" cy="209550"/>
        </a:xfrm>
        <a:solidFill>
          <a:srgbClr val="FFFFFF"/>
        </a:solidFill>
      </xdr:grpSpPr>
    </xdr:grpSp>
    <xdr:clientData/>
  </xdr:twoCellAnchor>
  <xdr:twoCellAnchor>
    <xdr:from>
      <xdr:col>0</xdr:col>
      <xdr:colOff>38100</xdr:colOff>
      <xdr:row>9</xdr:row>
      <xdr:rowOff>19050</xdr:rowOff>
    </xdr:from>
    <xdr:to>
      <xdr:col>2</xdr:col>
      <xdr:colOff>66675</xdr:colOff>
      <xdr:row>9</xdr:row>
      <xdr:rowOff>219075</xdr:rowOff>
    </xdr:to>
    <xdr:grpSp>
      <xdr:nvGrpSpPr>
        <xdr:cNvPr id="58" name="グループ化 46"/>
        <xdr:cNvGrpSpPr>
          <a:grpSpLocks/>
        </xdr:cNvGrpSpPr>
      </xdr:nvGrpSpPr>
      <xdr:grpSpPr>
        <a:xfrm>
          <a:off x="38100" y="2647950"/>
          <a:ext cx="581025" cy="200025"/>
          <a:chOff x="8124825" y="2133600"/>
          <a:chExt cx="581025" cy="209550"/>
        </a:xfrm>
        <a:solidFill>
          <a:srgbClr val="FFFFFF"/>
        </a:solidFill>
      </xdr:grpSpPr>
    </xdr:grpSp>
    <xdr:clientData/>
  </xdr:twoCellAnchor>
  <xdr:twoCellAnchor>
    <xdr:from>
      <xdr:col>0</xdr:col>
      <xdr:colOff>38100</xdr:colOff>
      <xdr:row>7</xdr:row>
      <xdr:rowOff>114300</xdr:rowOff>
    </xdr:from>
    <xdr:to>
      <xdr:col>2</xdr:col>
      <xdr:colOff>66675</xdr:colOff>
      <xdr:row>7</xdr:row>
      <xdr:rowOff>285750</xdr:rowOff>
    </xdr:to>
    <xdr:grpSp>
      <xdr:nvGrpSpPr>
        <xdr:cNvPr id="61" name="グループ化 46"/>
        <xdr:cNvGrpSpPr>
          <a:grpSpLocks/>
        </xdr:cNvGrpSpPr>
      </xdr:nvGrpSpPr>
      <xdr:grpSpPr>
        <a:xfrm>
          <a:off x="38100" y="1981200"/>
          <a:ext cx="581025" cy="171450"/>
          <a:chOff x="8124825" y="2133600"/>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2</xdr:col>
      <xdr:colOff>66675</xdr:colOff>
      <xdr:row>7</xdr:row>
      <xdr:rowOff>209550</xdr:rowOff>
    </xdr:to>
    <xdr:grpSp>
      <xdr:nvGrpSpPr>
        <xdr:cNvPr id="1" name="グループ化 1"/>
        <xdr:cNvGrpSpPr>
          <a:grpSpLocks/>
        </xdr:cNvGrpSpPr>
      </xdr:nvGrpSpPr>
      <xdr:grpSpPr>
        <a:xfrm>
          <a:off x="0" y="1800225"/>
          <a:ext cx="619125" cy="200025"/>
          <a:chOff x="8086725" y="2133600"/>
          <a:chExt cx="619125" cy="209550"/>
        </a:xfrm>
        <a:solidFill>
          <a:srgbClr val="FFFFFF"/>
        </a:solidFill>
      </xdr:grpSpPr>
    </xdr:grpSp>
    <xdr:clientData/>
  </xdr:twoCellAnchor>
  <xdr:twoCellAnchor>
    <xdr:from>
      <xdr:col>0</xdr:col>
      <xdr:colOff>0</xdr:colOff>
      <xdr:row>3</xdr:row>
      <xdr:rowOff>28575</xdr:rowOff>
    </xdr:from>
    <xdr:to>
      <xdr:col>2</xdr:col>
      <xdr:colOff>66675</xdr:colOff>
      <xdr:row>3</xdr:row>
      <xdr:rowOff>228600</xdr:rowOff>
    </xdr:to>
    <xdr:grpSp>
      <xdr:nvGrpSpPr>
        <xdr:cNvPr id="4" name="グループ化 7"/>
        <xdr:cNvGrpSpPr>
          <a:grpSpLocks/>
        </xdr:cNvGrpSpPr>
      </xdr:nvGrpSpPr>
      <xdr:grpSpPr>
        <a:xfrm>
          <a:off x="0" y="828675"/>
          <a:ext cx="619125" cy="200025"/>
          <a:chOff x="8086725" y="2133600"/>
          <a:chExt cx="619125" cy="209550"/>
        </a:xfrm>
        <a:solidFill>
          <a:srgbClr val="FFFFFF"/>
        </a:solidFill>
      </xdr:grpSpPr>
    </xdr:grpSp>
    <xdr:clientData/>
  </xdr:twoCellAnchor>
  <xdr:twoCellAnchor>
    <xdr:from>
      <xdr:col>0</xdr:col>
      <xdr:colOff>0</xdr:colOff>
      <xdr:row>4</xdr:row>
      <xdr:rowOff>9525</xdr:rowOff>
    </xdr:from>
    <xdr:to>
      <xdr:col>2</xdr:col>
      <xdr:colOff>66675</xdr:colOff>
      <xdr:row>4</xdr:row>
      <xdr:rowOff>209550</xdr:rowOff>
    </xdr:to>
    <xdr:grpSp>
      <xdr:nvGrpSpPr>
        <xdr:cNvPr id="7" name="グループ化 10"/>
        <xdr:cNvGrpSpPr>
          <a:grpSpLocks/>
        </xdr:cNvGrpSpPr>
      </xdr:nvGrpSpPr>
      <xdr:grpSpPr>
        <a:xfrm>
          <a:off x="0" y="1057275"/>
          <a:ext cx="619125" cy="200025"/>
          <a:chOff x="8086725" y="2133600"/>
          <a:chExt cx="619125" cy="209550"/>
        </a:xfrm>
        <a:solidFill>
          <a:srgbClr val="FFFFFF"/>
        </a:solidFill>
      </xdr:grpSpPr>
    </xdr:grpSp>
    <xdr:clientData/>
  </xdr:twoCellAnchor>
  <xdr:twoCellAnchor>
    <xdr:from>
      <xdr:col>0</xdr:col>
      <xdr:colOff>0</xdr:colOff>
      <xdr:row>5</xdr:row>
      <xdr:rowOff>9525</xdr:rowOff>
    </xdr:from>
    <xdr:to>
      <xdr:col>2</xdr:col>
      <xdr:colOff>66675</xdr:colOff>
      <xdr:row>5</xdr:row>
      <xdr:rowOff>209550</xdr:rowOff>
    </xdr:to>
    <xdr:grpSp>
      <xdr:nvGrpSpPr>
        <xdr:cNvPr id="10" name="グループ化 13"/>
        <xdr:cNvGrpSpPr>
          <a:grpSpLocks/>
        </xdr:cNvGrpSpPr>
      </xdr:nvGrpSpPr>
      <xdr:grpSpPr>
        <a:xfrm>
          <a:off x="0" y="1304925"/>
          <a:ext cx="619125" cy="200025"/>
          <a:chOff x="8086725" y="2133600"/>
          <a:chExt cx="619125" cy="209550"/>
        </a:xfrm>
        <a:solidFill>
          <a:srgbClr val="FFFFFF"/>
        </a:solidFill>
      </xdr:grpSpPr>
    </xdr:grpSp>
    <xdr:clientData/>
  </xdr:twoCellAnchor>
  <xdr:twoCellAnchor>
    <xdr:from>
      <xdr:col>0</xdr:col>
      <xdr:colOff>0</xdr:colOff>
      <xdr:row>6</xdr:row>
      <xdr:rowOff>9525</xdr:rowOff>
    </xdr:from>
    <xdr:to>
      <xdr:col>2</xdr:col>
      <xdr:colOff>66675</xdr:colOff>
      <xdr:row>6</xdr:row>
      <xdr:rowOff>209550</xdr:rowOff>
    </xdr:to>
    <xdr:grpSp>
      <xdr:nvGrpSpPr>
        <xdr:cNvPr id="13" name="グループ化 16"/>
        <xdr:cNvGrpSpPr>
          <a:grpSpLocks/>
        </xdr:cNvGrpSpPr>
      </xdr:nvGrpSpPr>
      <xdr:grpSpPr>
        <a:xfrm>
          <a:off x="0" y="1552575"/>
          <a:ext cx="619125" cy="200025"/>
          <a:chOff x="8086725" y="2133600"/>
          <a:chExt cx="619125" cy="209550"/>
        </a:xfrm>
        <a:solidFill>
          <a:srgbClr val="FFFFFF"/>
        </a:solidFill>
      </xdr:grpSpPr>
    </xdr:grpSp>
    <xdr:clientData/>
  </xdr:twoCellAnchor>
  <xdr:twoCellAnchor>
    <xdr:from>
      <xdr:col>0</xdr:col>
      <xdr:colOff>0</xdr:colOff>
      <xdr:row>10</xdr:row>
      <xdr:rowOff>85725</xdr:rowOff>
    </xdr:from>
    <xdr:to>
      <xdr:col>2</xdr:col>
      <xdr:colOff>66675</xdr:colOff>
      <xdr:row>10</xdr:row>
      <xdr:rowOff>295275</xdr:rowOff>
    </xdr:to>
    <xdr:grpSp>
      <xdr:nvGrpSpPr>
        <xdr:cNvPr id="16" name="グループ化 19"/>
        <xdr:cNvGrpSpPr>
          <a:grpSpLocks/>
        </xdr:cNvGrpSpPr>
      </xdr:nvGrpSpPr>
      <xdr:grpSpPr>
        <a:xfrm>
          <a:off x="0" y="2828925"/>
          <a:ext cx="619125" cy="209550"/>
          <a:chOff x="8086725" y="2133600"/>
          <a:chExt cx="619125" cy="209550"/>
        </a:xfrm>
        <a:solidFill>
          <a:srgbClr val="FFFFFF"/>
        </a:solidFill>
      </xdr:grpSpPr>
    </xdr:grpSp>
    <xdr:clientData/>
  </xdr:twoCellAnchor>
  <xdr:twoCellAnchor>
    <xdr:from>
      <xdr:col>0</xdr:col>
      <xdr:colOff>0</xdr:colOff>
      <xdr:row>13</xdr:row>
      <xdr:rowOff>28575</xdr:rowOff>
    </xdr:from>
    <xdr:to>
      <xdr:col>2</xdr:col>
      <xdr:colOff>66675</xdr:colOff>
      <xdr:row>13</xdr:row>
      <xdr:rowOff>228600</xdr:rowOff>
    </xdr:to>
    <xdr:grpSp>
      <xdr:nvGrpSpPr>
        <xdr:cNvPr id="19" name="グループ化 25"/>
        <xdr:cNvGrpSpPr>
          <a:grpSpLocks/>
        </xdr:cNvGrpSpPr>
      </xdr:nvGrpSpPr>
      <xdr:grpSpPr>
        <a:xfrm>
          <a:off x="0" y="3819525"/>
          <a:ext cx="619125" cy="200025"/>
          <a:chOff x="8086725" y="2133600"/>
          <a:chExt cx="619125" cy="209550"/>
        </a:xfrm>
        <a:solidFill>
          <a:srgbClr val="FFFFFF"/>
        </a:solidFill>
      </xdr:grpSpPr>
    </xdr:grpSp>
    <xdr:clientData/>
  </xdr:twoCellAnchor>
  <xdr:twoCellAnchor>
    <xdr:from>
      <xdr:col>0</xdr:col>
      <xdr:colOff>0</xdr:colOff>
      <xdr:row>14</xdr:row>
      <xdr:rowOff>28575</xdr:rowOff>
    </xdr:from>
    <xdr:to>
      <xdr:col>2</xdr:col>
      <xdr:colOff>66675</xdr:colOff>
      <xdr:row>14</xdr:row>
      <xdr:rowOff>228600</xdr:rowOff>
    </xdr:to>
    <xdr:grpSp>
      <xdr:nvGrpSpPr>
        <xdr:cNvPr id="22" name="グループ化 28"/>
        <xdr:cNvGrpSpPr>
          <a:grpSpLocks/>
        </xdr:cNvGrpSpPr>
      </xdr:nvGrpSpPr>
      <xdr:grpSpPr>
        <a:xfrm>
          <a:off x="0" y="4067175"/>
          <a:ext cx="619125" cy="200025"/>
          <a:chOff x="8086725" y="2133600"/>
          <a:chExt cx="619125" cy="209550"/>
        </a:xfrm>
        <a:solidFill>
          <a:srgbClr val="FFFFFF"/>
        </a:solidFill>
      </xdr:grpSpPr>
    </xdr:grpSp>
    <xdr:clientData/>
  </xdr:twoCellAnchor>
  <xdr:twoCellAnchor>
    <xdr:from>
      <xdr:col>0</xdr:col>
      <xdr:colOff>0</xdr:colOff>
      <xdr:row>15</xdr:row>
      <xdr:rowOff>28575</xdr:rowOff>
    </xdr:from>
    <xdr:to>
      <xdr:col>2</xdr:col>
      <xdr:colOff>66675</xdr:colOff>
      <xdr:row>15</xdr:row>
      <xdr:rowOff>228600</xdr:rowOff>
    </xdr:to>
    <xdr:grpSp>
      <xdr:nvGrpSpPr>
        <xdr:cNvPr id="25" name="グループ化 31"/>
        <xdr:cNvGrpSpPr>
          <a:grpSpLocks/>
        </xdr:cNvGrpSpPr>
      </xdr:nvGrpSpPr>
      <xdr:grpSpPr>
        <a:xfrm>
          <a:off x="0" y="4314825"/>
          <a:ext cx="619125" cy="200025"/>
          <a:chOff x="8086725" y="2133600"/>
          <a:chExt cx="619125" cy="209550"/>
        </a:xfrm>
        <a:solidFill>
          <a:srgbClr val="FFFFFF"/>
        </a:solidFill>
      </xdr:grpSpPr>
    </xdr:grpSp>
    <xdr:clientData/>
  </xdr:twoCellAnchor>
  <xdr:twoCellAnchor>
    <xdr:from>
      <xdr:col>0</xdr:col>
      <xdr:colOff>0</xdr:colOff>
      <xdr:row>16</xdr:row>
      <xdr:rowOff>28575</xdr:rowOff>
    </xdr:from>
    <xdr:to>
      <xdr:col>2</xdr:col>
      <xdr:colOff>66675</xdr:colOff>
      <xdr:row>16</xdr:row>
      <xdr:rowOff>228600</xdr:rowOff>
    </xdr:to>
    <xdr:grpSp>
      <xdr:nvGrpSpPr>
        <xdr:cNvPr id="28" name="グループ化 34"/>
        <xdr:cNvGrpSpPr>
          <a:grpSpLocks/>
        </xdr:cNvGrpSpPr>
      </xdr:nvGrpSpPr>
      <xdr:grpSpPr>
        <a:xfrm>
          <a:off x="0" y="4562475"/>
          <a:ext cx="619125" cy="200025"/>
          <a:chOff x="8086725" y="2133600"/>
          <a:chExt cx="619125" cy="209550"/>
        </a:xfrm>
        <a:solidFill>
          <a:srgbClr val="FFFFFF"/>
        </a:solidFill>
      </xdr:grpSpPr>
    </xdr:grpSp>
    <xdr:clientData/>
  </xdr:twoCellAnchor>
  <xdr:twoCellAnchor>
    <xdr:from>
      <xdr:col>0</xdr:col>
      <xdr:colOff>0</xdr:colOff>
      <xdr:row>17</xdr:row>
      <xdr:rowOff>85725</xdr:rowOff>
    </xdr:from>
    <xdr:to>
      <xdr:col>2</xdr:col>
      <xdr:colOff>66675</xdr:colOff>
      <xdr:row>17</xdr:row>
      <xdr:rowOff>295275</xdr:rowOff>
    </xdr:to>
    <xdr:grpSp>
      <xdr:nvGrpSpPr>
        <xdr:cNvPr id="31" name="グループ化 37"/>
        <xdr:cNvGrpSpPr>
          <a:grpSpLocks/>
        </xdr:cNvGrpSpPr>
      </xdr:nvGrpSpPr>
      <xdr:grpSpPr>
        <a:xfrm>
          <a:off x="0" y="4867275"/>
          <a:ext cx="619125" cy="209550"/>
          <a:chOff x="8086725" y="2133600"/>
          <a:chExt cx="619125" cy="209550"/>
        </a:xfrm>
        <a:solidFill>
          <a:srgbClr val="FFFFFF"/>
        </a:solidFill>
      </xdr:grpSpPr>
    </xdr:grpSp>
    <xdr:clientData/>
  </xdr:twoCellAnchor>
  <xdr:twoCellAnchor>
    <xdr:from>
      <xdr:col>0</xdr:col>
      <xdr:colOff>0</xdr:colOff>
      <xdr:row>19</xdr:row>
      <xdr:rowOff>38100</xdr:rowOff>
    </xdr:from>
    <xdr:to>
      <xdr:col>2</xdr:col>
      <xdr:colOff>66675</xdr:colOff>
      <xdr:row>19</xdr:row>
      <xdr:rowOff>190500</xdr:rowOff>
    </xdr:to>
    <xdr:grpSp>
      <xdr:nvGrpSpPr>
        <xdr:cNvPr id="34" name="グループ化 40"/>
        <xdr:cNvGrpSpPr>
          <a:grpSpLocks/>
        </xdr:cNvGrpSpPr>
      </xdr:nvGrpSpPr>
      <xdr:grpSpPr>
        <a:xfrm>
          <a:off x="0" y="5486400"/>
          <a:ext cx="619125" cy="161925"/>
          <a:chOff x="8086725" y="2133600"/>
          <a:chExt cx="619125" cy="209550"/>
        </a:xfrm>
        <a:solidFill>
          <a:srgbClr val="FFFFFF"/>
        </a:solidFill>
      </xdr:grpSpPr>
    </xdr:grpSp>
    <xdr:clientData/>
  </xdr:twoCellAnchor>
  <xdr:twoCellAnchor>
    <xdr:from>
      <xdr:col>0</xdr:col>
      <xdr:colOff>0</xdr:colOff>
      <xdr:row>20</xdr:row>
      <xdr:rowOff>76200</xdr:rowOff>
    </xdr:from>
    <xdr:to>
      <xdr:col>2</xdr:col>
      <xdr:colOff>66675</xdr:colOff>
      <xdr:row>20</xdr:row>
      <xdr:rowOff>285750</xdr:rowOff>
    </xdr:to>
    <xdr:grpSp>
      <xdr:nvGrpSpPr>
        <xdr:cNvPr id="37" name="グループ化 43"/>
        <xdr:cNvGrpSpPr>
          <a:grpSpLocks/>
        </xdr:cNvGrpSpPr>
      </xdr:nvGrpSpPr>
      <xdr:grpSpPr>
        <a:xfrm>
          <a:off x="0" y="5772150"/>
          <a:ext cx="619125" cy="209550"/>
          <a:chOff x="8086725" y="2133600"/>
          <a:chExt cx="619125" cy="209550"/>
        </a:xfrm>
        <a:solidFill>
          <a:srgbClr val="FFFFFF"/>
        </a:solidFill>
      </xdr:grpSpPr>
    </xdr:grpSp>
    <xdr:clientData/>
  </xdr:twoCellAnchor>
  <xdr:twoCellAnchor>
    <xdr:from>
      <xdr:col>0</xdr:col>
      <xdr:colOff>0</xdr:colOff>
      <xdr:row>24</xdr:row>
      <xdr:rowOff>28575</xdr:rowOff>
    </xdr:from>
    <xdr:to>
      <xdr:col>2</xdr:col>
      <xdr:colOff>66675</xdr:colOff>
      <xdr:row>24</xdr:row>
      <xdr:rowOff>228600</xdr:rowOff>
    </xdr:to>
    <xdr:grpSp>
      <xdr:nvGrpSpPr>
        <xdr:cNvPr id="40" name="グループ化 49"/>
        <xdr:cNvGrpSpPr>
          <a:grpSpLocks/>
        </xdr:cNvGrpSpPr>
      </xdr:nvGrpSpPr>
      <xdr:grpSpPr>
        <a:xfrm>
          <a:off x="0" y="7058025"/>
          <a:ext cx="619125" cy="200025"/>
          <a:chOff x="8086725" y="2133600"/>
          <a:chExt cx="619125" cy="209550"/>
        </a:xfrm>
        <a:solidFill>
          <a:srgbClr val="FFFFFF"/>
        </a:solidFill>
      </xdr:grpSpPr>
    </xdr:grpSp>
    <xdr:clientData/>
  </xdr:twoCellAnchor>
  <xdr:twoCellAnchor>
    <xdr:from>
      <xdr:col>0</xdr:col>
      <xdr:colOff>0</xdr:colOff>
      <xdr:row>25</xdr:row>
      <xdr:rowOff>28575</xdr:rowOff>
    </xdr:from>
    <xdr:to>
      <xdr:col>2</xdr:col>
      <xdr:colOff>66675</xdr:colOff>
      <xdr:row>25</xdr:row>
      <xdr:rowOff>228600</xdr:rowOff>
    </xdr:to>
    <xdr:grpSp>
      <xdr:nvGrpSpPr>
        <xdr:cNvPr id="43" name="グループ化 52"/>
        <xdr:cNvGrpSpPr>
          <a:grpSpLocks/>
        </xdr:cNvGrpSpPr>
      </xdr:nvGrpSpPr>
      <xdr:grpSpPr>
        <a:xfrm>
          <a:off x="0" y="7305675"/>
          <a:ext cx="619125" cy="200025"/>
          <a:chOff x="8086725" y="2133600"/>
          <a:chExt cx="619125" cy="209550"/>
        </a:xfrm>
        <a:solidFill>
          <a:srgbClr val="FFFFFF"/>
        </a:solidFill>
      </xdr:grpSpPr>
    </xdr:grpSp>
    <xdr:clientData/>
  </xdr:twoCellAnchor>
  <xdr:twoCellAnchor>
    <xdr:from>
      <xdr:col>0</xdr:col>
      <xdr:colOff>0</xdr:colOff>
      <xdr:row>26</xdr:row>
      <xdr:rowOff>28575</xdr:rowOff>
    </xdr:from>
    <xdr:to>
      <xdr:col>2</xdr:col>
      <xdr:colOff>66675</xdr:colOff>
      <xdr:row>26</xdr:row>
      <xdr:rowOff>228600</xdr:rowOff>
    </xdr:to>
    <xdr:grpSp>
      <xdr:nvGrpSpPr>
        <xdr:cNvPr id="46" name="グループ化 55"/>
        <xdr:cNvGrpSpPr>
          <a:grpSpLocks/>
        </xdr:cNvGrpSpPr>
      </xdr:nvGrpSpPr>
      <xdr:grpSpPr>
        <a:xfrm>
          <a:off x="0" y="7553325"/>
          <a:ext cx="619125" cy="200025"/>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9" name="グループ化 58"/>
        <xdr:cNvGrpSpPr>
          <a:grpSpLocks/>
        </xdr:cNvGrpSpPr>
      </xdr:nvGrpSpPr>
      <xdr:grpSpPr>
        <a:xfrm>
          <a:off x="0" y="7800975"/>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52" name="グループ化 61"/>
        <xdr:cNvGrpSpPr>
          <a:grpSpLocks/>
        </xdr:cNvGrpSpPr>
      </xdr:nvGrpSpPr>
      <xdr:grpSpPr>
        <a:xfrm>
          <a:off x="0" y="8048625"/>
          <a:ext cx="619125" cy="200025"/>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228600</xdr:rowOff>
    </xdr:to>
    <xdr:grpSp>
      <xdr:nvGrpSpPr>
        <xdr:cNvPr id="55" name="グループ化 64"/>
        <xdr:cNvGrpSpPr>
          <a:grpSpLocks/>
        </xdr:cNvGrpSpPr>
      </xdr:nvGrpSpPr>
      <xdr:grpSpPr>
        <a:xfrm>
          <a:off x="0" y="8296275"/>
          <a:ext cx="619125" cy="200025"/>
          <a:chOff x="8086725" y="2133600"/>
          <a:chExt cx="619125" cy="209550"/>
        </a:xfrm>
        <a:solidFill>
          <a:srgbClr val="FFFFFF"/>
        </a:solidFill>
      </xdr:grpSpPr>
    </xdr:grpSp>
    <xdr:clientData/>
  </xdr:twoCellAnchor>
  <xdr:twoCellAnchor>
    <xdr:from>
      <xdr:col>0</xdr:col>
      <xdr:colOff>0</xdr:colOff>
      <xdr:row>30</xdr:row>
      <xdr:rowOff>19050</xdr:rowOff>
    </xdr:from>
    <xdr:to>
      <xdr:col>2</xdr:col>
      <xdr:colOff>66675</xdr:colOff>
      <xdr:row>30</xdr:row>
      <xdr:rowOff>219075</xdr:rowOff>
    </xdr:to>
    <xdr:grpSp>
      <xdr:nvGrpSpPr>
        <xdr:cNvPr id="58" name="グループ化 67"/>
        <xdr:cNvGrpSpPr>
          <a:grpSpLocks/>
        </xdr:cNvGrpSpPr>
      </xdr:nvGrpSpPr>
      <xdr:grpSpPr>
        <a:xfrm>
          <a:off x="0" y="8534400"/>
          <a:ext cx="619125" cy="200025"/>
          <a:chOff x="8086725" y="2133600"/>
          <a:chExt cx="619125" cy="209550"/>
        </a:xfrm>
        <a:solidFill>
          <a:srgbClr val="FFFFFF"/>
        </a:solidFill>
      </xdr:grpSpPr>
    </xdr:grpSp>
    <xdr:clientData/>
  </xdr:twoCellAnchor>
  <xdr:twoCellAnchor>
    <xdr:from>
      <xdr:col>0</xdr:col>
      <xdr:colOff>0</xdr:colOff>
      <xdr:row>31</xdr:row>
      <xdr:rowOff>85725</xdr:rowOff>
    </xdr:from>
    <xdr:to>
      <xdr:col>2</xdr:col>
      <xdr:colOff>66675</xdr:colOff>
      <xdr:row>31</xdr:row>
      <xdr:rowOff>295275</xdr:rowOff>
    </xdr:to>
    <xdr:grpSp>
      <xdr:nvGrpSpPr>
        <xdr:cNvPr id="61" name="グループ化 70"/>
        <xdr:cNvGrpSpPr>
          <a:grpSpLocks/>
        </xdr:cNvGrpSpPr>
      </xdr:nvGrpSpPr>
      <xdr:grpSpPr>
        <a:xfrm>
          <a:off x="0" y="8848725"/>
          <a:ext cx="619125" cy="209550"/>
          <a:chOff x="8086725" y="2133600"/>
          <a:chExt cx="6191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18</xdr:row>
      <xdr:rowOff>238125</xdr:rowOff>
    </xdr:from>
    <xdr:to>
      <xdr:col>6</xdr:col>
      <xdr:colOff>171450</xdr:colOff>
      <xdr:row>18</xdr:row>
      <xdr:rowOff>514350</xdr:rowOff>
    </xdr:to>
    <xdr:sp>
      <xdr:nvSpPr>
        <xdr:cNvPr id="1" name="大かっこ 10"/>
        <xdr:cNvSpPr>
          <a:spLocks/>
        </xdr:cNvSpPr>
      </xdr:nvSpPr>
      <xdr:spPr>
        <a:xfrm>
          <a:off x="1171575" y="3705225"/>
          <a:ext cx="7334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18</xdr:row>
      <xdr:rowOff>238125</xdr:rowOff>
    </xdr:from>
    <xdr:to>
      <xdr:col>16</xdr:col>
      <xdr:colOff>171450</xdr:colOff>
      <xdr:row>18</xdr:row>
      <xdr:rowOff>514350</xdr:rowOff>
    </xdr:to>
    <xdr:sp>
      <xdr:nvSpPr>
        <xdr:cNvPr id="2" name="大かっこ 10"/>
        <xdr:cNvSpPr>
          <a:spLocks/>
        </xdr:cNvSpPr>
      </xdr:nvSpPr>
      <xdr:spPr>
        <a:xfrm>
          <a:off x="4343400" y="3705225"/>
          <a:ext cx="73342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161925</xdr:rowOff>
    </xdr:from>
    <xdr:to>
      <xdr:col>24</xdr:col>
      <xdr:colOff>161925</xdr:colOff>
      <xdr:row>22</xdr:row>
      <xdr:rowOff>228600</xdr:rowOff>
    </xdr:to>
    <xdr:sp>
      <xdr:nvSpPr>
        <xdr:cNvPr id="1" name="正方形/長方形 1"/>
        <xdr:cNvSpPr>
          <a:spLocks/>
        </xdr:cNvSpPr>
      </xdr:nvSpPr>
      <xdr:spPr>
        <a:xfrm>
          <a:off x="723900" y="2781300"/>
          <a:ext cx="6057900" cy="3495675"/>
        </a:xfrm>
        <a:prstGeom prst="rect">
          <a:avLst/>
        </a:prstGeom>
        <a:noFill/>
        <a:ln w="60325" cmpd="sng">
          <a:solidFill>
            <a:srgbClr val="000000"/>
          </a:solidFill>
          <a:prstDash val="dash"/>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ここに会社の写真やイラストを張り付けててください</a:t>
          </a:r>
        </a:p>
      </xdr:txBody>
    </xdr:sp>
    <xdr:clientData/>
  </xdr:twoCellAnchor>
  <xdr:twoCellAnchor>
    <xdr:from>
      <xdr:col>33</xdr:col>
      <xdr:colOff>38100</xdr:colOff>
      <xdr:row>1</xdr:row>
      <xdr:rowOff>114300</xdr:rowOff>
    </xdr:from>
    <xdr:to>
      <xdr:col>50</xdr:col>
      <xdr:colOff>114300</xdr:colOff>
      <xdr:row>3</xdr:row>
      <xdr:rowOff>276225</xdr:rowOff>
    </xdr:to>
    <xdr:sp>
      <xdr:nvSpPr>
        <xdr:cNvPr id="2" name="テキスト ボックス 2"/>
        <xdr:cNvSpPr txBox="1">
          <a:spLocks noChangeArrowheads="1"/>
        </xdr:cNvSpPr>
      </xdr:nvSpPr>
      <xdr:spPr>
        <a:xfrm>
          <a:off x="7524750" y="161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28</xdr:col>
      <xdr:colOff>0</xdr:colOff>
      <xdr:row>4</xdr:row>
      <xdr:rowOff>95250</xdr:rowOff>
    </xdr:from>
    <xdr:to>
      <xdr:col>28</xdr:col>
      <xdr:colOff>0</xdr:colOff>
      <xdr:row>7</xdr:row>
      <xdr:rowOff>123825</xdr:rowOff>
    </xdr:to>
    <xdr:grpSp>
      <xdr:nvGrpSpPr>
        <xdr:cNvPr id="3" name="グループ化 8"/>
        <xdr:cNvGrpSpPr>
          <a:grpSpLocks/>
        </xdr:cNvGrpSpPr>
      </xdr:nvGrpSpPr>
      <xdr:grpSpPr>
        <a:xfrm>
          <a:off x="7524750" y="1000125"/>
          <a:ext cx="0" cy="885825"/>
          <a:chOff x="8115300" y="419100"/>
          <a:chExt cx="7086600" cy="901700"/>
        </a:xfrm>
        <a:solidFill>
          <a:srgbClr val="FFFFFF"/>
        </a:solidFill>
      </xdr:grpSpPr>
      <xdr:sp>
        <xdr:nvSpPr>
          <xdr:cNvPr id="4" name="正方形/長方形 3"/>
          <xdr:cNvSpPr>
            <a:spLocks/>
          </xdr:cNvSpPr>
        </xdr:nvSpPr>
        <xdr:spPr>
          <a:xfrm>
            <a:off x="8115300" y="419100"/>
            <a:ext cx="7086600" cy="90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テキスト ボックス 5"/>
          <xdr:cNvSpPr txBox="1">
            <a:spLocks noChangeArrowheads="1"/>
          </xdr:cNvSpPr>
        </xdr:nvSpPr>
        <xdr:spPr>
          <a:xfrm>
            <a:off x="8115300" y="16472291"/>
            <a:ext cx="0" cy="688448"/>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グリーン経営レポートを作成すると・・・・・・</a:t>
            </a:r>
          </a:p>
        </xdr:txBody>
      </xdr:sp>
    </xdr:grpSp>
    <xdr:clientData/>
  </xdr:twoCellAnchor>
  <xdr:twoCellAnchor>
    <xdr:from>
      <xdr:col>28</xdr:col>
      <xdr:colOff>0</xdr:colOff>
      <xdr:row>7</xdr:row>
      <xdr:rowOff>266700</xdr:rowOff>
    </xdr:from>
    <xdr:to>
      <xdr:col>28</xdr:col>
      <xdr:colOff>0</xdr:colOff>
      <xdr:row>25</xdr:row>
      <xdr:rowOff>228600</xdr:rowOff>
    </xdr:to>
    <xdr:sp>
      <xdr:nvSpPr>
        <xdr:cNvPr id="6" name="テキスト ボックス 6"/>
        <xdr:cNvSpPr txBox="1">
          <a:spLocks noChangeArrowheads="1"/>
        </xdr:cNvSpPr>
      </xdr:nvSpPr>
      <xdr:spPr>
        <a:xfrm>
          <a:off x="7524750" y="2028825"/>
          <a:ext cx="0" cy="5105400"/>
        </a:xfrm>
        <a:prstGeom prst="rect">
          <a:avLst/>
        </a:prstGeom>
        <a:solidFill>
          <a:srgbClr val="FFFFFF"/>
        </a:solidFill>
        <a:ln w="79375" cmpd="sng">
          <a:solidFill>
            <a:srgbClr val="404040"/>
          </a:solidFill>
          <a:headEnd type="none"/>
          <a:tailEnd type="none"/>
        </a:ln>
      </xdr:spPr>
      <xdr:txBody>
        <a:bodyPr vertOverflow="clip" wrap="square" anchor="ctr"/>
        <a:p>
          <a:pPr algn="l">
            <a:defRPr/>
          </a:pPr>
          <a:r>
            <a:rPr lang="en-US" cap="none" sz="2000" b="1" i="0" u="none" baseline="0">
              <a:solidFill>
                <a:srgbClr val="000000"/>
              </a:solidFill>
              <a:latin typeface="ＭＳ Ｐゴシック"/>
              <a:ea typeface="ＭＳ Ｐゴシック"/>
              <a:cs typeface="ＭＳ Ｐゴシック"/>
            </a:rPr>
            <a:t>荷主向けに・・・・・・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自社の営業用資料として活用できます！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行政向けに・・・・・・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法令の順守状況や環境対策をアピールできます！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金融向けに・・・・・・</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環境対策もアピールし、融資が受けやすくなります！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自社内では・・・・・・</a:t>
          </a:r>
          <a:r>
            <a:rPr lang="en-US" cap="none" sz="20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グリーン経営のメリットを浸透させることができます！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参考：グリーン経営のメリット</a:t>
          </a:r>
          <a:r>
            <a:rPr lang="en-US" cap="none" sz="18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https://www.green-m.jp/greenmanagement/merit.html</a:t>
          </a:r>
        </a:p>
      </xdr:txBody>
    </xdr:sp>
    <xdr:clientData/>
  </xdr:twoCellAnchor>
  <xdr:twoCellAnchor>
    <xdr:from>
      <xdr:col>33</xdr:col>
      <xdr:colOff>38100</xdr:colOff>
      <xdr:row>38</xdr:row>
      <xdr:rowOff>114300</xdr:rowOff>
    </xdr:from>
    <xdr:to>
      <xdr:col>50</xdr:col>
      <xdr:colOff>114300</xdr:colOff>
      <xdr:row>40</xdr:row>
      <xdr:rowOff>276225</xdr:rowOff>
    </xdr:to>
    <xdr:sp>
      <xdr:nvSpPr>
        <xdr:cNvPr id="7" name="テキスト ボックス 7"/>
        <xdr:cNvSpPr txBox="1">
          <a:spLocks noChangeArrowheads="1"/>
        </xdr:cNvSpPr>
      </xdr:nvSpPr>
      <xdr:spPr>
        <a:xfrm>
          <a:off x="7524750" y="10258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28</xdr:col>
      <xdr:colOff>0</xdr:colOff>
      <xdr:row>45</xdr:row>
      <xdr:rowOff>200025</xdr:rowOff>
    </xdr:from>
    <xdr:to>
      <xdr:col>28</xdr:col>
      <xdr:colOff>0</xdr:colOff>
      <xdr:row>48</xdr:row>
      <xdr:rowOff>9525</xdr:rowOff>
    </xdr:to>
    <xdr:sp>
      <xdr:nvSpPr>
        <xdr:cNvPr id="8" name="テキスト ボックス 8"/>
        <xdr:cNvSpPr txBox="1">
          <a:spLocks noChangeArrowheads="1"/>
        </xdr:cNvSpPr>
      </xdr:nvSpPr>
      <xdr:spPr>
        <a:xfrm>
          <a:off x="7524750" y="12344400"/>
          <a:ext cx="0" cy="6667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75</xdr:row>
      <xdr:rowOff>114300</xdr:rowOff>
    </xdr:from>
    <xdr:to>
      <xdr:col>28</xdr:col>
      <xdr:colOff>0</xdr:colOff>
      <xdr:row>77</xdr:row>
      <xdr:rowOff>285750</xdr:rowOff>
    </xdr:to>
    <xdr:sp>
      <xdr:nvSpPr>
        <xdr:cNvPr id="9" name="テキスト ボックス 9"/>
        <xdr:cNvSpPr txBox="1">
          <a:spLocks noChangeArrowheads="1"/>
        </xdr:cNvSpPr>
      </xdr:nvSpPr>
      <xdr:spPr>
        <a:xfrm>
          <a:off x="7524750" y="20354925"/>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112</xdr:row>
      <xdr:rowOff>114300</xdr:rowOff>
    </xdr:from>
    <xdr:to>
      <xdr:col>50</xdr:col>
      <xdr:colOff>114300</xdr:colOff>
      <xdr:row>114</xdr:row>
      <xdr:rowOff>276225</xdr:rowOff>
    </xdr:to>
    <xdr:sp>
      <xdr:nvSpPr>
        <xdr:cNvPr id="10" name="テキスト ボックス 10"/>
        <xdr:cNvSpPr txBox="1">
          <a:spLocks noChangeArrowheads="1"/>
        </xdr:cNvSpPr>
      </xdr:nvSpPr>
      <xdr:spPr>
        <a:xfrm>
          <a:off x="7524750" y="30451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149</xdr:row>
      <xdr:rowOff>114300</xdr:rowOff>
    </xdr:from>
    <xdr:to>
      <xdr:col>50</xdr:col>
      <xdr:colOff>114300</xdr:colOff>
      <xdr:row>151</xdr:row>
      <xdr:rowOff>276225</xdr:rowOff>
    </xdr:to>
    <xdr:sp>
      <xdr:nvSpPr>
        <xdr:cNvPr id="11" name="テキスト ボックス 11"/>
        <xdr:cNvSpPr txBox="1">
          <a:spLocks noChangeArrowheads="1"/>
        </xdr:cNvSpPr>
      </xdr:nvSpPr>
      <xdr:spPr>
        <a:xfrm>
          <a:off x="7524750" y="40547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186</xdr:row>
      <xdr:rowOff>114300</xdr:rowOff>
    </xdr:from>
    <xdr:to>
      <xdr:col>50</xdr:col>
      <xdr:colOff>114300</xdr:colOff>
      <xdr:row>188</xdr:row>
      <xdr:rowOff>276225</xdr:rowOff>
    </xdr:to>
    <xdr:sp>
      <xdr:nvSpPr>
        <xdr:cNvPr id="12" name="テキスト ボックス 12"/>
        <xdr:cNvSpPr txBox="1">
          <a:spLocks noChangeArrowheads="1"/>
        </xdr:cNvSpPr>
      </xdr:nvSpPr>
      <xdr:spPr>
        <a:xfrm>
          <a:off x="7524750" y="50644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13</xdr:col>
      <xdr:colOff>85725</xdr:colOff>
      <xdr:row>223</xdr:row>
      <xdr:rowOff>95250</xdr:rowOff>
    </xdr:from>
    <xdr:to>
      <xdr:col>56</xdr:col>
      <xdr:colOff>171450</xdr:colOff>
      <xdr:row>225</xdr:row>
      <xdr:rowOff>228600</xdr:rowOff>
    </xdr:to>
    <xdr:sp>
      <xdr:nvSpPr>
        <xdr:cNvPr id="13" name="テキスト ボックス 13"/>
        <xdr:cNvSpPr txBox="1">
          <a:spLocks noChangeArrowheads="1"/>
        </xdr:cNvSpPr>
      </xdr:nvSpPr>
      <xdr:spPr>
        <a:xfrm>
          <a:off x="3562350" y="60721875"/>
          <a:ext cx="4133850" cy="704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28</xdr:col>
      <xdr:colOff>0</xdr:colOff>
      <xdr:row>223</xdr:row>
      <xdr:rowOff>228600</xdr:rowOff>
    </xdr:from>
    <xdr:to>
      <xdr:col>28</xdr:col>
      <xdr:colOff>0</xdr:colOff>
      <xdr:row>226</xdr:row>
      <xdr:rowOff>85725</xdr:rowOff>
    </xdr:to>
    <xdr:sp>
      <xdr:nvSpPr>
        <xdr:cNvPr id="14" name="テキスト ボックス 14"/>
        <xdr:cNvSpPr txBox="1">
          <a:spLocks noChangeArrowheads="1"/>
        </xdr:cNvSpPr>
      </xdr:nvSpPr>
      <xdr:spPr>
        <a:xfrm>
          <a:off x="7524750" y="60855225"/>
          <a:ext cx="0" cy="7143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1</xdr:col>
      <xdr:colOff>285750</xdr:colOff>
      <xdr:row>269</xdr:row>
      <xdr:rowOff>57150</xdr:rowOff>
    </xdr:from>
    <xdr:to>
      <xdr:col>14</xdr:col>
      <xdr:colOff>95250</xdr:colOff>
      <xdr:row>276</xdr:row>
      <xdr:rowOff>266700</xdr:rowOff>
    </xdr:to>
    <xdr:graphicFrame>
      <xdr:nvGraphicFramePr>
        <xdr:cNvPr id="15" name="グラフ 4"/>
        <xdr:cNvGraphicFramePr/>
      </xdr:nvGraphicFramePr>
      <xdr:xfrm>
        <a:off x="333375" y="73352025"/>
        <a:ext cx="3524250" cy="2209800"/>
      </xdr:xfrm>
      <a:graphic>
        <a:graphicData uri="http://schemas.openxmlformats.org/drawingml/2006/chart">
          <c:chart xmlns:c="http://schemas.openxmlformats.org/drawingml/2006/chart" r:id="rId1"/>
        </a:graphicData>
      </a:graphic>
    </xdr:graphicFrame>
    <xdr:clientData/>
  </xdr:twoCellAnchor>
  <xdr:twoCellAnchor>
    <xdr:from>
      <xdr:col>14</xdr:col>
      <xdr:colOff>190500</xdr:colOff>
      <xdr:row>269</xdr:row>
      <xdr:rowOff>57150</xdr:rowOff>
    </xdr:from>
    <xdr:to>
      <xdr:col>26</xdr:col>
      <xdr:colOff>247650</xdr:colOff>
      <xdr:row>276</xdr:row>
      <xdr:rowOff>266700</xdr:rowOff>
    </xdr:to>
    <xdr:graphicFrame>
      <xdr:nvGraphicFramePr>
        <xdr:cNvPr id="16" name="グラフ 5"/>
        <xdr:cNvGraphicFramePr/>
      </xdr:nvGraphicFramePr>
      <xdr:xfrm>
        <a:off x="3952875" y="73352025"/>
        <a:ext cx="3486150" cy="2209800"/>
      </xdr:xfrm>
      <a:graphic>
        <a:graphicData uri="http://schemas.openxmlformats.org/drawingml/2006/chart">
          <c:chart xmlns:c="http://schemas.openxmlformats.org/drawingml/2006/chart" r:id="rId2"/>
        </a:graphicData>
      </a:graphic>
    </xdr:graphicFrame>
    <xdr:clientData/>
  </xdr:twoCellAnchor>
  <xdr:twoCellAnchor>
    <xdr:from>
      <xdr:col>33</xdr:col>
      <xdr:colOff>38100</xdr:colOff>
      <xdr:row>260</xdr:row>
      <xdr:rowOff>114300</xdr:rowOff>
    </xdr:from>
    <xdr:to>
      <xdr:col>50</xdr:col>
      <xdr:colOff>114300</xdr:colOff>
      <xdr:row>262</xdr:row>
      <xdr:rowOff>276225</xdr:rowOff>
    </xdr:to>
    <xdr:sp>
      <xdr:nvSpPr>
        <xdr:cNvPr id="17" name="テキスト ボックス 17"/>
        <xdr:cNvSpPr txBox="1">
          <a:spLocks noChangeArrowheads="1"/>
        </xdr:cNvSpPr>
      </xdr:nvSpPr>
      <xdr:spPr>
        <a:xfrm>
          <a:off x="7524750" y="708374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297</xdr:row>
      <xdr:rowOff>114300</xdr:rowOff>
    </xdr:from>
    <xdr:to>
      <xdr:col>50</xdr:col>
      <xdr:colOff>114300</xdr:colOff>
      <xdr:row>299</xdr:row>
      <xdr:rowOff>276225</xdr:rowOff>
    </xdr:to>
    <xdr:sp>
      <xdr:nvSpPr>
        <xdr:cNvPr id="18" name="テキスト ボックス 18"/>
        <xdr:cNvSpPr txBox="1">
          <a:spLocks noChangeArrowheads="1"/>
        </xdr:cNvSpPr>
      </xdr:nvSpPr>
      <xdr:spPr>
        <a:xfrm>
          <a:off x="7524750" y="80933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30</xdr:col>
      <xdr:colOff>19050</xdr:colOff>
      <xdr:row>302</xdr:row>
      <xdr:rowOff>38100</xdr:rowOff>
    </xdr:from>
    <xdr:to>
      <xdr:col>53</xdr:col>
      <xdr:colOff>171450</xdr:colOff>
      <xdr:row>304</xdr:row>
      <xdr:rowOff>123825</xdr:rowOff>
    </xdr:to>
    <xdr:sp>
      <xdr:nvSpPr>
        <xdr:cNvPr id="19" name="テキスト ボックス 19"/>
        <xdr:cNvSpPr txBox="1">
          <a:spLocks noChangeArrowheads="1"/>
        </xdr:cNvSpPr>
      </xdr:nvSpPr>
      <xdr:spPr>
        <a:xfrm>
          <a:off x="7524750" y="82286475"/>
          <a:ext cx="0" cy="6572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このページでは記入の必要はありません</a:t>
          </a:r>
        </a:p>
      </xdr:txBody>
    </xdr:sp>
    <xdr:clientData/>
  </xdr:twoCellAnchor>
  <xdr:twoCellAnchor>
    <xdr:from>
      <xdr:col>28</xdr:col>
      <xdr:colOff>0</xdr:colOff>
      <xdr:row>334</xdr:row>
      <xdr:rowOff>114300</xdr:rowOff>
    </xdr:from>
    <xdr:to>
      <xdr:col>28</xdr:col>
      <xdr:colOff>0</xdr:colOff>
      <xdr:row>336</xdr:row>
      <xdr:rowOff>285750</xdr:rowOff>
    </xdr:to>
    <xdr:sp>
      <xdr:nvSpPr>
        <xdr:cNvPr id="20" name="テキスト ボックス 20"/>
        <xdr:cNvSpPr txBox="1">
          <a:spLocks noChangeArrowheads="1"/>
        </xdr:cNvSpPr>
      </xdr:nvSpPr>
      <xdr:spPr>
        <a:xfrm>
          <a:off x="7524750" y="91030425"/>
          <a:ext cx="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38100</xdr:colOff>
      <xdr:row>371</xdr:row>
      <xdr:rowOff>114300</xdr:rowOff>
    </xdr:from>
    <xdr:to>
      <xdr:col>50</xdr:col>
      <xdr:colOff>114300</xdr:colOff>
      <xdr:row>373</xdr:row>
      <xdr:rowOff>276225</xdr:rowOff>
    </xdr:to>
    <xdr:sp>
      <xdr:nvSpPr>
        <xdr:cNvPr id="21" name="テキスト ボックス 21"/>
        <xdr:cNvSpPr txBox="1">
          <a:spLocks noChangeArrowheads="1"/>
        </xdr:cNvSpPr>
      </xdr:nvSpPr>
      <xdr:spPr>
        <a:xfrm>
          <a:off x="7524750" y="101126925"/>
          <a:ext cx="0" cy="73342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twoCellAnchor>
    <xdr:from>
      <xdr:col>33</xdr:col>
      <xdr:colOff>209550</xdr:colOff>
      <xdr:row>408</xdr:row>
      <xdr:rowOff>238125</xdr:rowOff>
    </xdr:from>
    <xdr:to>
      <xdr:col>50</xdr:col>
      <xdr:colOff>133350</xdr:colOff>
      <xdr:row>411</xdr:row>
      <xdr:rowOff>85725</xdr:rowOff>
    </xdr:to>
    <xdr:sp>
      <xdr:nvSpPr>
        <xdr:cNvPr id="22" name="テキスト ボックス 22"/>
        <xdr:cNvSpPr txBox="1">
          <a:spLocks noChangeArrowheads="1"/>
        </xdr:cNvSpPr>
      </xdr:nvSpPr>
      <xdr:spPr>
        <a:xfrm>
          <a:off x="7524750" y="111347250"/>
          <a:ext cx="0" cy="7048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PageLayoutView="0" workbookViewId="0" topLeftCell="A1">
      <selection activeCell="J29" sqref="J29"/>
    </sheetView>
  </sheetViews>
  <sheetFormatPr defaultColWidth="9.00390625" defaultRowHeight="13.5"/>
  <cols>
    <col min="1" max="1" width="7.00390625" style="0" customWidth="1"/>
    <col min="4" max="4" width="10.125" style="0" customWidth="1"/>
    <col min="9" max="9" width="21.00390625" style="0" customWidth="1"/>
  </cols>
  <sheetData>
    <row r="1" spans="8:9" ht="17.25" customHeight="1">
      <c r="H1" s="568"/>
      <c r="I1" s="568"/>
    </row>
    <row r="2" spans="1:9" ht="13.5" customHeight="1">
      <c r="A2" s="569" t="s">
        <v>178</v>
      </c>
      <c r="B2" s="569"/>
      <c r="C2" s="569"/>
      <c r="D2" s="569"/>
      <c r="E2" s="569"/>
      <c r="F2" s="569"/>
      <c r="G2" s="569"/>
      <c r="H2" s="569"/>
      <c r="I2" s="569"/>
    </row>
    <row r="3" spans="1:9" ht="13.5" customHeight="1">
      <c r="A3" s="569"/>
      <c r="B3" s="569"/>
      <c r="C3" s="569"/>
      <c r="D3" s="569"/>
      <c r="E3" s="569"/>
      <c r="F3" s="569"/>
      <c r="G3" s="569"/>
      <c r="H3" s="569"/>
      <c r="I3" s="569"/>
    </row>
    <row r="4" spans="1:9" ht="13.5" customHeight="1">
      <c r="A4" s="569"/>
      <c r="B4" s="569"/>
      <c r="C4" s="569"/>
      <c r="D4" s="569"/>
      <c r="E4" s="569"/>
      <c r="F4" s="569"/>
      <c r="G4" s="569"/>
      <c r="H4" s="569"/>
      <c r="I4" s="569"/>
    </row>
    <row r="5" spans="1:9" ht="13.5" customHeight="1">
      <c r="A5" s="570" t="s">
        <v>179</v>
      </c>
      <c r="B5" s="570"/>
      <c r="C5" s="570"/>
      <c r="D5" s="570"/>
      <c r="E5" s="570"/>
      <c r="F5" s="570"/>
      <c r="G5" s="570"/>
      <c r="H5" s="570"/>
      <c r="I5" s="570"/>
    </row>
    <row r="6" spans="1:9" ht="13.5" customHeight="1">
      <c r="A6" s="570"/>
      <c r="B6" s="570"/>
      <c r="C6" s="570"/>
      <c r="D6" s="570"/>
      <c r="E6" s="570"/>
      <c r="F6" s="570"/>
      <c r="G6" s="570"/>
      <c r="H6" s="570"/>
      <c r="I6" s="570"/>
    </row>
    <row r="7" spans="1:9" s="45" customFormat="1" ht="13.5" customHeight="1">
      <c r="A7" s="571" t="s">
        <v>180</v>
      </c>
      <c r="B7" s="571"/>
      <c r="C7" s="571"/>
      <c r="D7" s="571"/>
      <c r="E7" s="571"/>
      <c r="F7" s="571"/>
      <c r="G7" s="571"/>
      <c r="H7" s="571"/>
      <c r="I7" s="571"/>
    </row>
    <row r="8" spans="1:9" s="45" customFormat="1" ht="13.5" customHeight="1">
      <c r="A8" s="571"/>
      <c r="B8" s="571"/>
      <c r="C8" s="571"/>
      <c r="D8" s="571"/>
      <c r="E8" s="571"/>
      <c r="F8" s="571"/>
      <c r="G8" s="571"/>
      <c r="H8" s="571"/>
      <c r="I8" s="571"/>
    </row>
    <row r="16" spans="1:9" ht="13.5">
      <c r="A16" s="572" t="s">
        <v>181</v>
      </c>
      <c r="B16" s="572"/>
      <c r="C16" s="572"/>
      <c r="D16" s="572"/>
      <c r="E16" s="572"/>
      <c r="F16" s="572"/>
      <c r="G16" s="572"/>
      <c r="H16" s="572"/>
      <c r="I16" s="572"/>
    </row>
    <row r="17" spans="1:9" ht="13.5">
      <c r="A17" s="572"/>
      <c r="B17" s="572"/>
      <c r="C17" s="572"/>
      <c r="D17" s="572"/>
      <c r="E17" s="572"/>
      <c r="F17" s="572"/>
      <c r="G17" s="572"/>
      <c r="H17" s="572"/>
      <c r="I17" s="572"/>
    </row>
    <row r="18" spans="1:9" ht="13.5">
      <c r="A18" s="572"/>
      <c r="B18" s="572"/>
      <c r="C18" s="572"/>
      <c r="D18" s="572"/>
      <c r="E18" s="572"/>
      <c r="F18" s="572"/>
      <c r="G18" s="572"/>
      <c r="H18" s="572"/>
      <c r="I18" s="572"/>
    </row>
    <row r="19" spans="1:9" ht="21">
      <c r="A19" s="46"/>
      <c r="B19" s="46"/>
      <c r="C19" s="46"/>
      <c r="D19" s="46"/>
      <c r="E19" s="46"/>
      <c r="F19" s="46"/>
      <c r="G19" s="46"/>
      <c r="H19" s="46"/>
      <c r="I19" s="46"/>
    </row>
    <row r="20" spans="1:9" ht="21">
      <c r="A20" s="46"/>
      <c r="B20" s="46"/>
      <c r="C20" s="46"/>
      <c r="D20" s="46"/>
      <c r="E20" s="46"/>
      <c r="F20" s="46"/>
      <c r="G20" s="46"/>
      <c r="H20" s="46"/>
      <c r="I20" s="46"/>
    </row>
    <row r="21" spans="1:9" ht="13.5" customHeight="1">
      <c r="A21" s="46"/>
      <c r="B21" s="46"/>
      <c r="C21" s="46"/>
      <c r="D21" s="46"/>
      <c r="E21" s="46"/>
      <c r="F21" s="46"/>
      <c r="G21" s="46"/>
      <c r="H21" s="46"/>
      <c r="I21" s="46"/>
    </row>
    <row r="22" spans="1:9" s="47" customFormat="1" ht="21" customHeight="1">
      <c r="A22" s="573"/>
      <c r="B22" s="574"/>
      <c r="C22" s="574"/>
      <c r="D22" s="574"/>
      <c r="E22" s="574"/>
      <c r="F22" s="574"/>
      <c r="G22" s="574"/>
      <c r="H22" s="574"/>
      <c r="I22" s="574"/>
    </row>
    <row r="23" s="47" customFormat="1" ht="14.25"/>
    <row r="24" s="47" customFormat="1" ht="14.25"/>
    <row r="25" s="47" customFormat="1" ht="16.5" customHeight="1"/>
    <row r="26" spans="1:2" s="50" customFormat="1" ht="16.5" customHeight="1">
      <c r="A26" s="48" t="s">
        <v>809</v>
      </c>
      <c r="B26" s="49" t="s">
        <v>182</v>
      </c>
    </row>
    <row r="27" s="50" customFormat="1" ht="16.5" customHeight="1">
      <c r="B27" s="49" t="s">
        <v>193</v>
      </c>
    </row>
    <row r="28" spans="1:9" s="50" customFormat="1" ht="12" customHeight="1">
      <c r="A28" s="49"/>
      <c r="B28" s="49"/>
      <c r="C28" s="49"/>
      <c r="D28" s="49"/>
      <c r="E28" s="49"/>
      <c r="F28" s="49"/>
      <c r="G28" s="49"/>
      <c r="H28" s="49"/>
      <c r="I28" s="49"/>
    </row>
    <row r="29" spans="1:9" s="411" customFormat="1" ht="16.5" customHeight="1">
      <c r="A29" s="409" t="s">
        <v>809</v>
      </c>
      <c r="B29" s="410" t="s">
        <v>810</v>
      </c>
      <c r="C29" s="410"/>
      <c r="D29" s="410"/>
      <c r="E29" s="410"/>
      <c r="F29" s="410"/>
      <c r="G29" s="410"/>
      <c r="H29" s="410"/>
      <c r="I29" s="410"/>
    </row>
    <row r="30" spans="1:9" s="411" customFormat="1" ht="16.5" customHeight="1">
      <c r="A30" s="410"/>
      <c r="B30" s="410" t="s">
        <v>811</v>
      </c>
      <c r="C30" s="410"/>
      <c r="D30" s="410"/>
      <c r="E30" s="410"/>
      <c r="F30" s="410"/>
      <c r="G30" s="410"/>
      <c r="H30" s="410"/>
      <c r="I30" s="410"/>
    </row>
    <row r="31" spans="1:9" s="411" customFormat="1" ht="16.5" customHeight="1">
      <c r="A31" s="410"/>
      <c r="B31" s="410" t="s">
        <v>812</v>
      </c>
      <c r="C31" s="410"/>
      <c r="D31" s="410"/>
      <c r="E31" s="410"/>
      <c r="F31" s="410"/>
      <c r="G31" s="410"/>
      <c r="H31" s="410"/>
      <c r="I31" s="410"/>
    </row>
    <row r="32" spans="1:9" s="411" customFormat="1" ht="12" customHeight="1">
      <c r="A32" s="410"/>
      <c r="B32" s="410"/>
      <c r="C32" s="410"/>
      <c r="D32" s="410"/>
      <c r="E32" s="410"/>
      <c r="F32" s="410"/>
      <c r="G32" s="410"/>
      <c r="H32" s="410"/>
      <c r="I32" s="410"/>
    </row>
    <row r="33" spans="1:9" s="411" customFormat="1" ht="16.5" customHeight="1">
      <c r="A33" s="409" t="s">
        <v>813</v>
      </c>
      <c r="B33" s="410" t="s">
        <v>194</v>
      </c>
      <c r="C33" s="410"/>
      <c r="D33" s="410"/>
      <c r="E33" s="410"/>
      <c r="F33" s="410"/>
      <c r="G33" s="410"/>
      <c r="H33" s="410"/>
      <c r="I33" s="410"/>
    </row>
    <row r="34" spans="2:9" s="411" customFormat="1" ht="16.5" customHeight="1">
      <c r="B34" s="412" t="s">
        <v>814</v>
      </c>
      <c r="C34" s="410"/>
      <c r="D34" s="410"/>
      <c r="E34" s="410"/>
      <c r="F34" s="410"/>
      <c r="G34" s="410"/>
      <c r="H34" s="410"/>
      <c r="I34" s="410"/>
    </row>
    <row r="35" spans="1:9" s="411" customFormat="1" ht="12" customHeight="1">
      <c r="A35" s="410"/>
      <c r="B35" s="410"/>
      <c r="C35" s="410"/>
      <c r="D35" s="410"/>
      <c r="E35" s="410"/>
      <c r="F35" s="410"/>
      <c r="G35" s="410"/>
      <c r="H35" s="410"/>
      <c r="I35" s="410"/>
    </row>
    <row r="36" spans="1:9" s="411" customFormat="1" ht="16.5" customHeight="1">
      <c r="A36" s="409" t="s">
        <v>813</v>
      </c>
      <c r="B36" s="410" t="s">
        <v>815</v>
      </c>
      <c r="C36" s="410"/>
      <c r="D36" s="410"/>
      <c r="E36" s="410"/>
      <c r="F36" s="410"/>
      <c r="G36" s="410"/>
      <c r="H36" s="410"/>
      <c r="I36" s="410"/>
    </row>
    <row r="37" spans="2:9" s="411" customFormat="1" ht="16.5" customHeight="1">
      <c r="B37" s="413" t="s">
        <v>816</v>
      </c>
      <c r="C37" s="410"/>
      <c r="D37" s="410"/>
      <c r="E37" s="410"/>
      <c r="F37" s="410"/>
      <c r="G37" s="410"/>
      <c r="H37" s="410"/>
      <c r="I37" s="410"/>
    </row>
    <row r="38" spans="1:9" s="411" customFormat="1" ht="13.5" customHeight="1">
      <c r="A38" s="410"/>
      <c r="B38" s="410"/>
      <c r="C38" s="410"/>
      <c r="D38" s="410"/>
      <c r="E38" s="410"/>
      <c r="F38" s="410"/>
      <c r="G38" s="410"/>
      <c r="H38" s="410"/>
      <c r="I38" s="410"/>
    </row>
    <row r="39" spans="1:9" s="411" customFormat="1" ht="24" customHeight="1">
      <c r="A39" s="409" t="s">
        <v>817</v>
      </c>
      <c r="B39" s="575" t="s">
        <v>195</v>
      </c>
      <c r="C39" s="576"/>
      <c r="D39" s="576"/>
      <c r="E39" s="577"/>
      <c r="F39" s="410"/>
      <c r="G39" s="410"/>
      <c r="H39" s="410"/>
      <c r="I39" s="414"/>
    </row>
    <row r="40" spans="1:9" s="411" customFormat="1" ht="9" customHeight="1">
      <c r="A40" s="410"/>
      <c r="C40" s="410"/>
      <c r="D40" s="410"/>
      <c r="E40" s="410"/>
      <c r="F40" s="410"/>
      <c r="G40" s="410"/>
      <c r="H40" s="410"/>
      <c r="I40" s="414"/>
    </row>
    <row r="41" spans="1:9" s="411" customFormat="1" ht="16.5" customHeight="1">
      <c r="A41" s="410"/>
      <c r="B41" s="410" t="s">
        <v>818</v>
      </c>
      <c r="C41" s="410"/>
      <c r="D41" s="410"/>
      <c r="E41" s="410"/>
      <c r="F41" s="410"/>
      <c r="G41" s="410"/>
      <c r="H41" s="410"/>
      <c r="I41" s="414"/>
    </row>
    <row r="42" spans="1:9" s="411" customFormat="1" ht="16.5" customHeight="1">
      <c r="A42" s="410"/>
      <c r="B42" s="410" t="s">
        <v>196</v>
      </c>
      <c r="D42" s="410"/>
      <c r="E42" s="410"/>
      <c r="F42" s="410"/>
      <c r="G42" s="410"/>
      <c r="H42" s="410"/>
      <c r="I42" s="414"/>
    </row>
    <row r="43" spans="1:9" s="411" customFormat="1" ht="9" customHeight="1">
      <c r="A43" s="410"/>
      <c r="C43" s="410"/>
      <c r="D43" s="410"/>
      <c r="E43" s="410"/>
      <c r="F43" s="410"/>
      <c r="G43" s="410"/>
      <c r="H43" s="410"/>
      <c r="I43" s="414"/>
    </row>
    <row r="44" spans="1:9" s="411" customFormat="1" ht="16.5" customHeight="1">
      <c r="A44" s="410"/>
      <c r="B44" s="567" t="s">
        <v>824</v>
      </c>
      <c r="C44" s="567"/>
      <c r="D44" s="567"/>
      <c r="E44" s="413" t="s">
        <v>197</v>
      </c>
      <c r="F44" s="410"/>
      <c r="G44" s="410"/>
      <c r="H44" s="410"/>
      <c r="I44" s="414"/>
    </row>
    <row r="45" spans="1:9" s="411" customFormat="1" ht="16.5" customHeight="1">
      <c r="A45" s="410"/>
      <c r="B45" s="567"/>
      <c r="C45" s="567"/>
      <c r="D45" s="567"/>
      <c r="E45" s="413" t="s">
        <v>825</v>
      </c>
      <c r="F45" s="410"/>
      <c r="G45" s="410"/>
      <c r="H45" s="410"/>
      <c r="I45" s="414"/>
    </row>
    <row r="46" spans="1:9" s="411" customFormat="1" ht="13.5" customHeight="1">
      <c r="A46" s="410"/>
      <c r="B46" s="410"/>
      <c r="C46" s="410"/>
      <c r="D46" s="410"/>
      <c r="E46" s="410"/>
      <c r="F46" s="410"/>
      <c r="G46" s="410"/>
      <c r="H46" s="410"/>
      <c r="I46" s="414"/>
    </row>
    <row r="47" spans="2:9" s="415" customFormat="1" ht="13.5" customHeight="1">
      <c r="B47" s="416"/>
      <c r="C47" s="416"/>
      <c r="D47" s="416"/>
      <c r="E47" s="416"/>
      <c r="F47" s="416"/>
      <c r="G47" s="416"/>
      <c r="H47" s="416"/>
      <c r="I47" s="416"/>
    </row>
    <row r="48" spans="1:9" s="411" customFormat="1" ht="16.5" customHeight="1">
      <c r="A48" s="410"/>
      <c r="B48" s="410"/>
      <c r="C48" s="410" t="s">
        <v>819</v>
      </c>
      <c r="D48" s="410"/>
      <c r="E48" s="410"/>
      <c r="F48" s="410"/>
      <c r="G48" s="410"/>
      <c r="H48" s="410"/>
      <c r="I48" s="414"/>
    </row>
    <row r="49" spans="1:9" s="411" customFormat="1" ht="13.5" customHeight="1">
      <c r="A49" s="410"/>
      <c r="B49" s="410"/>
      <c r="C49" s="410"/>
      <c r="D49" s="410"/>
      <c r="E49" s="410"/>
      <c r="F49" s="410"/>
      <c r="G49" s="410"/>
      <c r="H49" s="410"/>
      <c r="I49" s="414"/>
    </row>
    <row r="50" spans="1:9" s="418" customFormat="1" ht="16.5" customHeight="1">
      <c r="A50" s="417" t="s">
        <v>813</v>
      </c>
      <c r="B50" s="566" t="s">
        <v>820</v>
      </c>
      <c r="C50" s="566"/>
      <c r="D50" s="566"/>
      <c r="E50" s="566"/>
      <c r="F50" s="566"/>
      <c r="G50" s="566"/>
      <c r="H50" s="566"/>
      <c r="I50" s="566"/>
    </row>
    <row r="51" spans="3:9" s="53" customFormat="1" ht="28.5" customHeight="1">
      <c r="C51" s="52"/>
      <c r="D51" s="52"/>
      <c r="E51" s="52"/>
      <c r="F51" s="52"/>
      <c r="G51" s="52"/>
      <c r="H51" s="52"/>
      <c r="I51" s="52"/>
    </row>
    <row r="52" spans="1:9" s="415" customFormat="1" ht="17.25">
      <c r="A52" s="419" t="s">
        <v>821</v>
      </c>
      <c r="B52" s="420" t="s">
        <v>822</v>
      </c>
      <c r="C52" s="416"/>
      <c r="D52" s="416"/>
      <c r="E52" s="416"/>
      <c r="F52" s="416"/>
      <c r="G52" s="416"/>
      <c r="H52" s="416"/>
      <c r="I52" s="416"/>
    </row>
    <row r="53" spans="1:9" s="415" customFormat="1" ht="17.25">
      <c r="A53" s="419"/>
      <c r="B53" s="420" t="s">
        <v>823</v>
      </c>
      <c r="C53" s="416"/>
      <c r="D53" s="416"/>
      <c r="E53" s="416"/>
      <c r="F53" s="416"/>
      <c r="G53" s="416"/>
      <c r="H53" s="416"/>
      <c r="I53" s="416"/>
    </row>
    <row r="54" spans="1:9" s="415" customFormat="1" ht="17.25">
      <c r="A54" s="419"/>
      <c r="B54" s="420"/>
      <c r="C54" s="416"/>
      <c r="D54" s="416"/>
      <c r="E54" s="416"/>
      <c r="F54" s="416"/>
      <c r="G54" s="416"/>
      <c r="H54" s="416"/>
      <c r="I54" s="416"/>
    </row>
    <row r="55" s="415" customFormat="1" ht="13.5"/>
    <row r="56" s="415" customFormat="1" ht="13.5"/>
    <row r="57" s="415" customFormat="1" ht="13.5"/>
    <row r="58" s="415" customFormat="1" ht="13.5"/>
  </sheetData>
  <sheetProtection/>
  <mergeCells count="9">
    <mergeCell ref="B50:I50"/>
    <mergeCell ref="B44:D45"/>
    <mergeCell ref="H1:I1"/>
    <mergeCell ref="A2:I4"/>
    <mergeCell ref="A5:I6"/>
    <mergeCell ref="A7:I8"/>
    <mergeCell ref="A16:I18"/>
    <mergeCell ref="A22:I22"/>
    <mergeCell ref="B39:E39"/>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2"/>
  <headerFooter scaleWithDoc="0" alignWithMargins="0">
    <oddFooter>&amp;L&amp;9 2017.10</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F27"/>
  <sheetViews>
    <sheetView workbookViewId="0" topLeftCell="A1">
      <selection activeCell="J29" sqref="J29"/>
    </sheetView>
  </sheetViews>
  <sheetFormatPr defaultColWidth="3.125" defaultRowHeight="13.5"/>
  <cols>
    <col min="1" max="3" width="3.125" style="128" customWidth="1"/>
    <col min="4" max="4" width="3.125" style="112" customWidth="1"/>
    <col min="5" max="10" width="3.125" style="128" customWidth="1"/>
    <col min="11" max="11" width="2.625" style="128" customWidth="1"/>
    <col min="12" max="13" width="3.125" style="128" customWidth="1"/>
    <col min="14" max="14" width="2.125" style="128" customWidth="1"/>
    <col min="15" max="16" width="3.125" style="128" customWidth="1"/>
    <col min="17" max="17" width="2.125" style="128" customWidth="1"/>
    <col min="18" max="19" width="3.125" style="128" customWidth="1"/>
    <col min="20" max="20" width="2.125" style="128" customWidth="1"/>
    <col min="21" max="22" width="3.125" style="128" customWidth="1"/>
    <col min="23" max="23" width="2.125" style="128" customWidth="1"/>
    <col min="24" max="25" width="3.125" style="128" customWidth="1"/>
    <col min="26" max="26" width="2.125" style="128" customWidth="1"/>
    <col min="27" max="31" width="3.125" style="128" customWidth="1"/>
    <col min="32" max="32" width="2.125" style="128" customWidth="1"/>
    <col min="33" max="16384" width="3.125" style="128" customWidth="1"/>
  </cols>
  <sheetData>
    <row r="1" spans="1:17" ht="18" customHeight="1">
      <c r="A1" s="82" t="s">
        <v>89</v>
      </c>
      <c r="Q1" s="145"/>
    </row>
    <row r="2" ht="15.75" customHeight="1"/>
    <row r="3" ht="15.75" customHeight="1">
      <c r="B3" s="128" t="s">
        <v>7</v>
      </c>
    </row>
    <row r="4" spans="3:4" ht="15.75" customHeight="1">
      <c r="C4" s="225" t="s">
        <v>870</v>
      </c>
      <c r="D4" s="113"/>
    </row>
    <row r="5" spans="3:17" ht="15.75" customHeight="1">
      <c r="C5" s="114"/>
      <c r="D5" s="114"/>
      <c r="E5" s="114"/>
      <c r="F5" s="114"/>
      <c r="G5" s="114"/>
      <c r="H5" s="114"/>
      <c r="I5" s="114"/>
      <c r="J5" s="114"/>
      <c r="K5" s="114"/>
      <c r="L5" s="114"/>
      <c r="M5" s="114"/>
      <c r="N5" s="114"/>
      <c r="O5" s="114"/>
      <c r="P5" s="114"/>
      <c r="Q5" s="114"/>
    </row>
    <row r="6" spans="3:17" ht="15.75" customHeight="1">
      <c r="C6" s="114"/>
      <c r="D6" s="114"/>
      <c r="E6" s="114"/>
      <c r="F6" s="114"/>
      <c r="G6" s="114"/>
      <c r="H6" s="114"/>
      <c r="I6" s="114"/>
      <c r="J6" s="114"/>
      <c r="K6" s="114"/>
      <c r="L6" s="114"/>
      <c r="M6" s="114"/>
      <c r="N6" s="114"/>
      <c r="O6" s="114"/>
      <c r="P6" s="114"/>
      <c r="Q6" s="114"/>
    </row>
    <row r="7" ht="15.75" customHeight="1">
      <c r="B7" s="272" t="s">
        <v>8</v>
      </c>
    </row>
    <row r="8" spans="3:4" ht="15.75" customHeight="1">
      <c r="C8" s="225" t="s">
        <v>871</v>
      </c>
      <c r="D8" s="113"/>
    </row>
    <row r="9" ht="15.75" customHeight="1"/>
    <row r="10" ht="15.75" customHeight="1"/>
    <row r="11" spans="2:32" ht="15.75" customHeight="1">
      <c r="B11" s="937"/>
      <c r="C11" s="938"/>
      <c r="D11" s="938"/>
      <c r="E11" s="938"/>
      <c r="F11" s="938"/>
      <c r="G11" s="938"/>
      <c r="H11" s="938"/>
      <c r="I11" s="938"/>
      <c r="J11" s="938"/>
      <c r="K11" s="939"/>
      <c r="L11" s="808" t="s">
        <v>209</v>
      </c>
      <c r="M11" s="809"/>
      <c r="N11" s="809"/>
      <c r="O11" s="809"/>
      <c r="P11" s="809"/>
      <c r="Q11" s="809"/>
      <c r="R11" s="809"/>
      <c r="S11" s="809"/>
      <c r="T11" s="810"/>
      <c r="U11" s="808" t="s">
        <v>214</v>
      </c>
      <c r="V11" s="809"/>
      <c r="W11" s="809"/>
      <c r="X11" s="809"/>
      <c r="Y11" s="809"/>
      <c r="Z11" s="809"/>
      <c r="AA11" s="809"/>
      <c r="AB11" s="809"/>
      <c r="AC11" s="809"/>
      <c r="AD11" s="809"/>
      <c r="AE11" s="809"/>
      <c r="AF11" s="810"/>
    </row>
    <row r="12" spans="2:32" ht="66.75" customHeight="1">
      <c r="B12" s="940"/>
      <c r="C12" s="941"/>
      <c r="D12" s="941"/>
      <c r="E12" s="941"/>
      <c r="F12" s="941"/>
      <c r="G12" s="941"/>
      <c r="H12" s="941"/>
      <c r="I12" s="941"/>
      <c r="J12" s="941"/>
      <c r="K12" s="942"/>
      <c r="L12" s="946" t="s">
        <v>101</v>
      </c>
      <c r="M12" s="947"/>
      <c r="N12" s="948"/>
      <c r="O12" s="946" t="s">
        <v>65</v>
      </c>
      <c r="P12" s="947"/>
      <c r="Q12" s="948"/>
      <c r="R12" s="946" t="s">
        <v>90</v>
      </c>
      <c r="S12" s="947"/>
      <c r="T12" s="948"/>
      <c r="U12" s="946" t="s">
        <v>872</v>
      </c>
      <c r="V12" s="947"/>
      <c r="W12" s="948"/>
      <c r="X12" s="946" t="s">
        <v>158</v>
      </c>
      <c r="Y12" s="947"/>
      <c r="Z12" s="948"/>
      <c r="AA12" s="946" t="s">
        <v>102</v>
      </c>
      <c r="AB12" s="947"/>
      <c r="AC12" s="948"/>
      <c r="AD12" s="946" t="s">
        <v>215</v>
      </c>
      <c r="AE12" s="947"/>
      <c r="AF12" s="948"/>
    </row>
    <row r="13" spans="2:32" ht="24" customHeight="1" thickBot="1">
      <c r="B13" s="943"/>
      <c r="C13" s="944"/>
      <c r="D13" s="944"/>
      <c r="E13" s="944"/>
      <c r="F13" s="944"/>
      <c r="G13" s="944"/>
      <c r="H13" s="944"/>
      <c r="I13" s="944"/>
      <c r="J13" s="944"/>
      <c r="K13" s="945"/>
      <c r="L13" s="924" t="s">
        <v>281</v>
      </c>
      <c r="M13" s="925"/>
      <c r="N13" s="926"/>
      <c r="O13" s="924" t="s">
        <v>282</v>
      </c>
      <c r="P13" s="925"/>
      <c r="Q13" s="926"/>
      <c r="R13" s="934" t="s">
        <v>364</v>
      </c>
      <c r="S13" s="935"/>
      <c r="T13" s="936"/>
      <c r="U13" s="924" t="s">
        <v>283</v>
      </c>
      <c r="V13" s="925"/>
      <c r="W13" s="926"/>
      <c r="X13" s="934" t="s">
        <v>365</v>
      </c>
      <c r="Y13" s="935"/>
      <c r="Z13" s="936"/>
      <c r="AA13" s="924" t="s">
        <v>284</v>
      </c>
      <c r="AB13" s="925"/>
      <c r="AC13" s="926"/>
      <c r="AD13" s="924" t="s">
        <v>285</v>
      </c>
      <c r="AE13" s="925"/>
      <c r="AF13" s="926"/>
    </row>
    <row r="14" spans="2:32" ht="30" customHeight="1" thickTop="1">
      <c r="B14" s="817" t="s">
        <v>18</v>
      </c>
      <c r="C14" s="928" t="s">
        <v>37</v>
      </c>
      <c r="D14" s="931" t="s">
        <v>212</v>
      </c>
      <c r="E14" s="819"/>
      <c r="F14" s="819"/>
      <c r="G14" s="819"/>
      <c r="H14" s="819"/>
      <c r="I14" s="819"/>
      <c r="J14" s="819"/>
      <c r="K14" s="820"/>
      <c r="L14" s="909"/>
      <c r="M14" s="910"/>
      <c r="N14" s="916" t="s">
        <v>211</v>
      </c>
      <c r="O14" s="878"/>
      <c r="P14" s="879"/>
      <c r="Q14" s="86" t="s">
        <v>211</v>
      </c>
      <c r="R14" s="901">
        <f>IF($L$14&gt;0,O14/$L$14*100,"")</f>
      </c>
      <c r="S14" s="902"/>
      <c r="T14" s="86" t="s">
        <v>275</v>
      </c>
      <c r="U14" s="878"/>
      <c r="V14" s="879"/>
      <c r="W14" s="86" t="s">
        <v>211</v>
      </c>
      <c r="X14" s="903">
        <f>IF($L$14&gt;0,IF(U14&gt;0,(O14+U14)/$L$14*100,""),"")</f>
      </c>
      <c r="Y14" s="904"/>
      <c r="Z14" s="86" t="s">
        <v>275</v>
      </c>
      <c r="AA14" s="898"/>
      <c r="AB14" s="899"/>
      <c r="AC14" s="900"/>
      <c r="AD14" s="878"/>
      <c r="AE14" s="879"/>
      <c r="AF14" s="86" t="s">
        <v>211</v>
      </c>
    </row>
    <row r="15" spans="2:32" ht="30" customHeight="1">
      <c r="B15" s="817"/>
      <c r="C15" s="929"/>
      <c r="D15" s="589" t="s">
        <v>204</v>
      </c>
      <c r="E15" s="590"/>
      <c r="F15" s="590"/>
      <c r="G15" s="590"/>
      <c r="H15" s="590"/>
      <c r="I15" s="590"/>
      <c r="J15" s="590"/>
      <c r="K15" s="591"/>
      <c r="L15" s="911"/>
      <c r="M15" s="912"/>
      <c r="N15" s="916"/>
      <c r="O15" s="880"/>
      <c r="P15" s="881"/>
      <c r="Q15" s="88" t="s">
        <v>211</v>
      </c>
      <c r="R15" s="894">
        <f>IF($L$14&gt;0,O15/$L$14*100,"")</f>
      </c>
      <c r="S15" s="895"/>
      <c r="T15" s="88" t="s">
        <v>275</v>
      </c>
      <c r="U15" s="880"/>
      <c r="V15" s="881"/>
      <c r="W15" s="88" t="s">
        <v>211</v>
      </c>
      <c r="X15" s="896">
        <f>IF($L$14&gt;0,IF(U15&gt;0,(O15+U15)/$L$14*100,""),"")</f>
      </c>
      <c r="Y15" s="897"/>
      <c r="Z15" s="88" t="s">
        <v>275</v>
      </c>
      <c r="AA15" s="891"/>
      <c r="AB15" s="892"/>
      <c r="AC15" s="893"/>
      <c r="AD15" s="880"/>
      <c r="AE15" s="881"/>
      <c r="AF15" s="88" t="s">
        <v>211</v>
      </c>
    </row>
    <row r="16" spans="2:32" ht="30" customHeight="1">
      <c r="B16" s="817"/>
      <c r="C16" s="929"/>
      <c r="D16" s="589" t="s">
        <v>345</v>
      </c>
      <c r="E16" s="590"/>
      <c r="F16" s="590"/>
      <c r="G16" s="590"/>
      <c r="H16" s="590"/>
      <c r="I16" s="590"/>
      <c r="J16" s="590"/>
      <c r="K16" s="591"/>
      <c r="L16" s="911"/>
      <c r="M16" s="912"/>
      <c r="N16" s="916"/>
      <c r="O16" s="880"/>
      <c r="P16" s="881"/>
      <c r="Q16" s="88" t="s">
        <v>211</v>
      </c>
      <c r="R16" s="894">
        <f>IF($L$14&gt;0,O16/$L$14*100,"")</f>
      </c>
      <c r="S16" s="895"/>
      <c r="T16" s="88" t="s">
        <v>275</v>
      </c>
      <c r="U16" s="880"/>
      <c r="V16" s="881"/>
      <c r="W16" s="88" t="s">
        <v>211</v>
      </c>
      <c r="X16" s="896">
        <f>IF($L$14&gt;0,IF(U16&gt;0,(O16+U16)/$L$14*100,""),"")</f>
      </c>
      <c r="Y16" s="897"/>
      <c r="Z16" s="88" t="s">
        <v>275</v>
      </c>
      <c r="AA16" s="891"/>
      <c r="AB16" s="892"/>
      <c r="AC16" s="893"/>
      <c r="AD16" s="880"/>
      <c r="AE16" s="881"/>
      <c r="AF16" s="88" t="s">
        <v>211</v>
      </c>
    </row>
    <row r="17" spans="2:32" ht="30" customHeight="1">
      <c r="B17" s="817"/>
      <c r="C17" s="930"/>
      <c r="D17" s="597" t="s">
        <v>38</v>
      </c>
      <c r="E17" s="598"/>
      <c r="F17" s="598"/>
      <c r="G17" s="598"/>
      <c r="H17" s="598"/>
      <c r="I17" s="598"/>
      <c r="J17" s="598"/>
      <c r="K17" s="599"/>
      <c r="L17" s="911"/>
      <c r="M17" s="912"/>
      <c r="N17" s="916"/>
      <c r="O17" s="882"/>
      <c r="P17" s="883"/>
      <c r="Q17" s="89" t="s">
        <v>211</v>
      </c>
      <c r="R17" s="884">
        <f>IF($L$14&gt;0,O17/$L$14*100,"")</f>
      </c>
      <c r="S17" s="885"/>
      <c r="T17" s="89" t="s">
        <v>275</v>
      </c>
      <c r="U17" s="882"/>
      <c r="V17" s="883"/>
      <c r="W17" s="89" t="s">
        <v>211</v>
      </c>
      <c r="X17" s="886">
        <f>IF($L$14&gt;0,IF(U17&gt;0,(O17+U17)/$L$14*100,""),"")</f>
      </c>
      <c r="Y17" s="887"/>
      <c r="Z17" s="89" t="s">
        <v>275</v>
      </c>
      <c r="AA17" s="888"/>
      <c r="AB17" s="889"/>
      <c r="AC17" s="890"/>
      <c r="AD17" s="882"/>
      <c r="AE17" s="883"/>
      <c r="AF17" s="89" t="s">
        <v>211</v>
      </c>
    </row>
    <row r="18" spans="2:32" ht="30" customHeight="1" thickBot="1">
      <c r="B18" s="927"/>
      <c r="C18" s="763" t="s">
        <v>208</v>
      </c>
      <c r="D18" s="764"/>
      <c r="E18" s="764"/>
      <c r="F18" s="764"/>
      <c r="G18" s="764"/>
      <c r="H18" s="764"/>
      <c r="I18" s="764"/>
      <c r="J18" s="764"/>
      <c r="K18" s="765"/>
      <c r="L18" s="932"/>
      <c r="M18" s="933"/>
      <c r="N18" s="765"/>
      <c r="O18" s="917">
        <f>SUM(O14:O17)</f>
        <v>0</v>
      </c>
      <c r="P18" s="918"/>
      <c r="Q18" s="270" t="s">
        <v>211</v>
      </c>
      <c r="R18" s="917">
        <f>IF($L$14&gt;0,O18/$L$14*100,"")</f>
      </c>
      <c r="S18" s="918"/>
      <c r="T18" s="270" t="s">
        <v>275</v>
      </c>
      <c r="U18" s="917">
        <f>SUM(U14:U17)</f>
        <v>0</v>
      </c>
      <c r="V18" s="918"/>
      <c r="W18" s="270" t="s">
        <v>211</v>
      </c>
      <c r="X18" s="919">
        <f>IF($L$14&gt;0,IF(U18&gt;0,(O18+U18)/$L$14*100,""),"")</f>
      </c>
      <c r="Y18" s="920"/>
      <c r="Z18" s="270" t="s">
        <v>275</v>
      </c>
      <c r="AA18" s="921" t="s">
        <v>880</v>
      </c>
      <c r="AB18" s="922"/>
      <c r="AC18" s="923"/>
      <c r="AD18" s="917">
        <f>SUM(AD14:AD17)</f>
        <v>0</v>
      </c>
      <c r="AE18" s="918"/>
      <c r="AF18" s="270" t="s">
        <v>211</v>
      </c>
    </row>
    <row r="19" spans="2:32" ht="30" customHeight="1" thickTop="1">
      <c r="B19" s="905" t="s">
        <v>19</v>
      </c>
      <c r="C19" s="905" t="s">
        <v>37</v>
      </c>
      <c r="D19" s="906" t="s">
        <v>212</v>
      </c>
      <c r="E19" s="907"/>
      <c r="F19" s="907"/>
      <c r="G19" s="907"/>
      <c r="H19" s="907"/>
      <c r="I19" s="907"/>
      <c r="J19" s="907"/>
      <c r="K19" s="908"/>
      <c r="L19" s="909"/>
      <c r="M19" s="910"/>
      <c r="N19" s="915" t="s">
        <v>211</v>
      </c>
      <c r="O19" s="878"/>
      <c r="P19" s="879"/>
      <c r="Q19" s="91" t="s">
        <v>211</v>
      </c>
      <c r="R19" s="901">
        <f>IF($L$19&gt;0,O19/$L$19*100,"")</f>
      </c>
      <c r="S19" s="902"/>
      <c r="T19" s="91" t="s">
        <v>275</v>
      </c>
      <c r="U19" s="878"/>
      <c r="V19" s="879"/>
      <c r="W19" s="91" t="s">
        <v>211</v>
      </c>
      <c r="X19" s="903">
        <f>IF($L$19&gt;0,IF(U19&gt;0,(O19+U19)/$L$19*100,""),"")</f>
      </c>
      <c r="Y19" s="904"/>
      <c r="Z19" s="91" t="s">
        <v>275</v>
      </c>
      <c r="AA19" s="898"/>
      <c r="AB19" s="899"/>
      <c r="AC19" s="900"/>
      <c r="AD19" s="878"/>
      <c r="AE19" s="879"/>
      <c r="AF19" s="91" t="s">
        <v>211</v>
      </c>
    </row>
    <row r="20" spans="2:32" ht="30" customHeight="1">
      <c r="B20" s="817"/>
      <c r="C20" s="817"/>
      <c r="D20" s="589" t="s">
        <v>204</v>
      </c>
      <c r="E20" s="590"/>
      <c r="F20" s="590"/>
      <c r="G20" s="590"/>
      <c r="H20" s="590"/>
      <c r="I20" s="590"/>
      <c r="J20" s="590"/>
      <c r="K20" s="591"/>
      <c r="L20" s="911"/>
      <c r="M20" s="912"/>
      <c r="N20" s="916"/>
      <c r="O20" s="880"/>
      <c r="P20" s="881"/>
      <c r="Q20" s="88" t="s">
        <v>211</v>
      </c>
      <c r="R20" s="894">
        <f>IF($L$19&gt;0,O20/$L$19*100,"")</f>
      </c>
      <c r="S20" s="895"/>
      <c r="T20" s="88" t="s">
        <v>275</v>
      </c>
      <c r="U20" s="880"/>
      <c r="V20" s="881"/>
      <c r="W20" s="88" t="s">
        <v>211</v>
      </c>
      <c r="X20" s="896">
        <f>IF($L$19&gt;0,IF(U20&gt;0,(O20+U20)/$L$19*100,""),"")</f>
      </c>
      <c r="Y20" s="897"/>
      <c r="Z20" s="88" t="s">
        <v>275</v>
      </c>
      <c r="AA20" s="891"/>
      <c r="AB20" s="892"/>
      <c r="AC20" s="893"/>
      <c r="AD20" s="880"/>
      <c r="AE20" s="881"/>
      <c r="AF20" s="88" t="s">
        <v>211</v>
      </c>
    </row>
    <row r="21" spans="2:32" ht="30" customHeight="1">
      <c r="B21" s="817"/>
      <c r="C21" s="817"/>
      <c r="D21" s="589" t="s">
        <v>345</v>
      </c>
      <c r="E21" s="590"/>
      <c r="F21" s="590"/>
      <c r="G21" s="590"/>
      <c r="H21" s="590"/>
      <c r="I21" s="590"/>
      <c r="J21" s="590"/>
      <c r="K21" s="591"/>
      <c r="L21" s="911"/>
      <c r="M21" s="912"/>
      <c r="N21" s="916"/>
      <c r="O21" s="880"/>
      <c r="P21" s="881"/>
      <c r="Q21" s="88" t="s">
        <v>211</v>
      </c>
      <c r="R21" s="894">
        <f>IF($L$19&gt;0,O21/$L$19*100,"")</f>
      </c>
      <c r="S21" s="895"/>
      <c r="T21" s="88" t="s">
        <v>275</v>
      </c>
      <c r="U21" s="880"/>
      <c r="V21" s="881"/>
      <c r="W21" s="88" t="s">
        <v>211</v>
      </c>
      <c r="X21" s="896">
        <f>IF($L$19&gt;0,IF(U21&gt;0,(O21+U21)/$L$19*100,""),"")</f>
      </c>
      <c r="Y21" s="897"/>
      <c r="Z21" s="88" t="s">
        <v>275</v>
      </c>
      <c r="AA21" s="891"/>
      <c r="AB21" s="892"/>
      <c r="AC21" s="893"/>
      <c r="AD21" s="880"/>
      <c r="AE21" s="881"/>
      <c r="AF21" s="88" t="s">
        <v>211</v>
      </c>
    </row>
    <row r="22" spans="2:32" ht="30" customHeight="1">
      <c r="B22" s="817"/>
      <c r="C22" s="818"/>
      <c r="D22" s="597" t="s">
        <v>39</v>
      </c>
      <c r="E22" s="598"/>
      <c r="F22" s="598"/>
      <c r="G22" s="598"/>
      <c r="H22" s="598"/>
      <c r="I22" s="598"/>
      <c r="J22" s="598"/>
      <c r="K22" s="599"/>
      <c r="L22" s="911"/>
      <c r="M22" s="912"/>
      <c r="N22" s="916"/>
      <c r="O22" s="882"/>
      <c r="P22" s="883"/>
      <c r="Q22" s="89" t="s">
        <v>211</v>
      </c>
      <c r="R22" s="884">
        <f>IF($L$19&gt;0,O22/$L$19*100,"")</f>
      </c>
      <c r="S22" s="885"/>
      <c r="T22" s="89" t="s">
        <v>275</v>
      </c>
      <c r="U22" s="882"/>
      <c r="V22" s="883"/>
      <c r="W22" s="89" t="s">
        <v>211</v>
      </c>
      <c r="X22" s="886">
        <f>IF($L$19&gt;0,IF(U22&gt;0,(O22+U22)/$L$19*100,""),"")</f>
      </c>
      <c r="Y22" s="887"/>
      <c r="Z22" s="89" t="s">
        <v>275</v>
      </c>
      <c r="AA22" s="888"/>
      <c r="AB22" s="889"/>
      <c r="AC22" s="890"/>
      <c r="AD22" s="882"/>
      <c r="AE22" s="883"/>
      <c r="AF22" s="89" t="s">
        <v>211</v>
      </c>
    </row>
    <row r="23" spans="2:32" ht="30" customHeight="1">
      <c r="B23" s="818"/>
      <c r="C23" s="870" t="s">
        <v>208</v>
      </c>
      <c r="D23" s="871"/>
      <c r="E23" s="871"/>
      <c r="F23" s="871"/>
      <c r="G23" s="871"/>
      <c r="H23" s="871"/>
      <c r="I23" s="871"/>
      <c r="J23" s="871"/>
      <c r="K23" s="872"/>
      <c r="L23" s="913"/>
      <c r="M23" s="914"/>
      <c r="N23" s="872"/>
      <c r="O23" s="868">
        <f>SUM(O19:O22)</f>
        <v>0</v>
      </c>
      <c r="P23" s="869"/>
      <c r="Q23" s="271" t="s">
        <v>211</v>
      </c>
      <c r="R23" s="868">
        <f>IF($L$19&gt;0,O23/$L$19*100,"")</f>
      </c>
      <c r="S23" s="869"/>
      <c r="T23" s="271" t="s">
        <v>275</v>
      </c>
      <c r="U23" s="868">
        <f>SUM(U19:U22)</f>
        <v>0</v>
      </c>
      <c r="V23" s="869"/>
      <c r="W23" s="271" t="s">
        <v>211</v>
      </c>
      <c r="X23" s="873">
        <f>IF($L$19&gt;0,IF(U23&gt;0,(O23+U23)/$L$19*100,""),"")</f>
      </c>
      <c r="Y23" s="874"/>
      <c r="Z23" s="271" t="s">
        <v>275</v>
      </c>
      <c r="AA23" s="875" t="s">
        <v>880</v>
      </c>
      <c r="AB23" s="876"/>
      <c r="AC23" s="877"/>
      <c r="AD23" s="868">
        <f>SUM(AD19:AD22)</f>
        <v>0</v>
      </c>
      <c r="AE23" s="869"/>
      <c r="AF23" s="271" t="s">
        <v>211</v>
      </c>
    </row>
    <row r="24" ht="9" customHeight="1"/>
    <row r="25" spans="2:17" ht="16.5" customHeight="1">
      <c r="B25" s="170" t="s">
        <v>91</v>
      </c>
      <c r="C25" s="112"/>
      <c r="D25" s="169"/>
      <c r="E25" s="170"/>
      <c r="F25" s="170"/>
      <c r="G25" s="170"/>
      <c r="H25" s="170"/>
      <c r="I25" s="170"/>
      <c r="J25" s="170"/>
      <c r="K25" s="121"/>
      <c r="L25" s="121"/>
      <c r="M25" s="121"/>
      <c r="N25" s="121"/>
      <c r="O25" s="121"/>
      <c r="P25" s="121"/>
      <c r="Q25" s="121"/>
    </row>
    <row r="26" spans="2:4" s="113" customFormat="1" ht="16.5" customHeight="1">
      <c r="B26" s="113" t="s">
        <v>1</v>
      </c>
      <c r="D26" s="112"/>
    </row>
    <row r="27" spans="3:10" ht="16.5" customHeight="1">
      <c r="C27" s="112"/>
      <c r="E27" s="113"/>
      <c r="F27" s="113"/>
      <c r="G27" s="113"/>
      <c r="H27" s="113"/>
      <c r="I27" s="113"/>
      <c r="J27" s="113"/>
    </row>
  </sheetData>
  <sheetProtection/>
  <protectedRanges>
    <protectedRange sqref="AA14:AA23" name="範囲4_1"/>
    <protectedRange sqref="O14:O23 U14:U23 AD14:AD23" name="範囲2_1"/>
    <protectedRange sqref="L14:L23" name="範囲1_1"/>
  </protectedRanges>
  <mergeCells count="95">
    <mergeCell ref="B11:K13"/>
    <mergeCell ref="L11:T11"/>
    <mergeCell ref="U11:AF11"/>
    <mergeCell ref="L12:N12"/>
    <mergeCell ref="O12:Q12"/>
    <mergeCell ref="R12:T12"/>
    <mergeCell ref="U12:W12"/>
    <mergeCell ref="X12:Z12"/>
    <mergeCell ref="AA12:AC12"/>
    <mergeCell ref="AD12:AF12"/>
    <mergeCell ref="L13:N13"/>
    <mergeCell ref="O13:Q13"/>
    <mergeCell ref="R13:T13"/>
    <mergeCell ref="U13:W13"/>
    <mergeCell ref="X13:Z13"/>
    <mergeCell ref="AA13:AC13"/>
    <mergeCell ref="AD13:AF13"/>
    <mergeCell ref="B14:B18"/>
    <mergeCell ref="C14:C17"/>
    <mergeCell ref="D14:K14"/>
    <mergeCell ref="L14:M18"/>
    <mergeCell ref="N14:N18"/>
    <mergeCell ref="O14:P14"/>
    <mergeCell ref="R14:S14"/>
    <mergeCell ref="U14:V14"/>
    <mergeCell ref="X14:Y14"/>
    <mergeCell ref="D15:K15"/>
    <mergeCell ref="O15:P15"/>
    <mergeCell ref="R15:S15"/>
    <mergeCell ref="U15:V15"/>
    <mergeCell ref="X15:Y15"/>
    <mergeCell ref="AA15:AC15"/>
    <mergeCell ref="R16:S16"/>
    <mergeCell ref="U16:V16"/>
    <mergeCell ref="X16:Y16"/>
    <mergeCell ref="AA16:AC16"/>
    <mergeCell ref="AA14:AC14"/>
    <mergeCell ref="AD14:AE14"/>
    <mergeCell ref="AD15:AE15"/>
    <mergeCell ref="AD16:AE16"/>
    <mergeCell ref="X18:Y18"/>
    <mergeCell ref="AA18:AC18"/>
    <mergeCell ref="AD18:AE18"/>
    <mergeCell ref="D17:K17"/>
    <mergeCell ref="O17:P17"/>
    <mergeCell ref="R17:S17"/>
    <mergeCell ref="U17:V17"/>
    <mergeCell ref="X17:Y17"/>
    <mergeCell ref="AA17:AC17"/>
    <mergeCell ref="O19:P19"/>
    <mergeCell ref="D21:K21"/>
    <mergeCell ref="O21:P21"/>
    <mergeCell ref="AD17:AE17"/>
    <mergeCell ref="D16:K16"/>
    <mergeCell ref="O16:P16"/>
    <mergeCell ref="C18:K18"/>
    <mergeCell ref="O18:P18"/>
    <mergeCell ref="R18:S18"/>
    <mergeCell ref="U18:V18"/>
    <mergeCell ref="D20:K20"/>
    <mergeCell ref="O20:P20"/>
    <mergeCell ref="R20:S20"/>
    <mergeCell ref="U20:V20"/>
    <mergeCell ref="X20:Y20"/>
    <mergeCell ref="B19:B23"/>
    <mergeCell ref="C19:C22"/>
    <mergeCell ref="D19:K19"/>
    <mergeCell ref="L19:M23"/>
    <mergeCell ref="N19:N23"/>
    <mergeCell ref="AA20:AC20"/>
    <mergeCell ref="R21:S21"/>
    <mergeCell ref="U21:V21"/>
    <mergeCell ref="X21:Y21"/>
    <mergeCell ref="AA21:AC21"/>
    <mergeCell ref="AA19:AC19"/>
    <mergeCell ref="R19:S19"/>
    <mergeCell ref="U19:V19"/>
    <mergeCell ref="X19:Y19"/>
    <mergeCell ref="AD19:AE19"/>
    <mergeCell ref="AD20:AE20"/>
    <mergeCell ref="AD21:AE21"/>
    <mergeCell ref="D22:K22"/>
    <mergeCell ref="O22:P22"/>
    <mergeCell ref="R22:S22"/>
    <mergeCell ref="U22:V22"/>
    <mergeCell ref="X22:Y22"/>
    <mergeCell ref="AA22:AC22"/>
    <mergeCell ref="AD22:AE22"/>
    <mergeCell ref="AD23:AE23"/>
    <mergeCell ref="C23:K23"/>
    <mergeCell ref="O23:P23"/>
    <mergeCell ref="R23:S23"/>
    <mergeCell ref="U23:V23"/>
    <mergeCell ref="X23:Y23"/>
    <mergeCell ref="AA23:AC23"/>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2017.10&amp;C-9-</oddFooter>
    <firstFooter>&amp;L&amp;9 2013.10</firstFooter>
  </headerFooter>
</worksheet>
</file>

<file path=xl/worksheets/sheet11.xml><?xml version="1.0" encoding="utf-8"?>
<worksheet xmlns="http://schemas.openxmlformats.org/spreadsheetml/2006/main" xmlns:r="http://schemas.openxmlformats.org/officeDocument/2006/relationships">
  <sheetPr>
    <pageSetUpPr fitToPage="1"/>
  </sheetPr>
  <dimension ref="A1:Q24"/>
  <sheetViews>
    <sheetView workbookViewId="0" topLeftCell="A1">
      <selection activeCell="J29" sqref="J29"/>
    </sheetView>
  </sheetViews>
  <sheetFormatPr defaultColWidth="9.00390625" defaultRowHeight="13.5"/>
  <cols>
    <col min="1" max="1" width="2.75390625" style="128" customWidth="1"/>
    <col min="2" max="4" width="3.125" style="128" customWidth="1"/>
    <col min="5" max="5" width="25.375" style="112" customWidth="1"/>
    <col min="6" max="6" width="16.375" style="128" customWidth="1"/>
    <col min="7" max="7" width="2.375" style="128" customWidth="1"/>
    <col min="8" max="8" width="13.50390625" style="128" customWidth="1"/>
    <col min="9" max="9" width="2.375" style="128" customWidth="1"/>
    <col min="10" max="10" width="15.00390625" style="128" customWidth="1"/>
    <col min="11" max="11" width="2.375" style="128" customWidth="1"/>
    <col min="12" max="16384" width="9.00390625" style="128" customWidth="1"/>
  </cols>
  <sheetData>
    <row r="1" spans="1:11" ht="18" customHeight="1">
      <c r="A1" s="82" t="s">
        <v>92</v>
      </c>
      <c r="B1" s="82"/>
      <c r="K1" s="145"/>
    </row>
    <row r="2" ht="15.75" customHeight="1"/>
    <row r="3" ht="15.75" customHeight="1">
      <c r="B3" s="128" t="s">
        <v>28</v>
      </c>
    </row>
    <row r="4" spans="2:5" ht="15.75" customHeight="1">
      <c r="B4" s="84"/>
      <c r="C4" s="225" t="s">
        <v>34</v>
      </c>
      <c r="D4" s="84"/>
      <c r="E4" s="84"/>
    </row>
    <row r="5" ht="15.75" customHeight="1"/>
    <row r="6" ht="15.75" customHeight="1"/>
    <row r="7" spans="3:11" ht="18" customHeight="1">
      <c r="C7" s="937"/>
      <c r="D7" s="938"/>
      <c r="E7" s="939"/>
      <c r="F7" s="861" t="s">
        <v>873</v>
      </c>
      <c r="G7" s="862"/>
      <c r="H7" s="861" t="s">
        <v>874</v>
      </c>
      <c r="I7" s="862"/>
      <c r="J7" s="953" t="s">
        <v>875</v>
      </c>
      <c r="K7" s="953"/>
    </row>
    <row r="8" spans="3:11" ht="18" customHeight="1">
      <c r="C8" s="940"/>
      <c r="D8" s="941"/>
      <c r="E8" s="942"/>
      <c r="F8" s="863"/>
      <c r="G8" s="864"/>
      <c r="H8" s="863"/>
      <c r="I8" s="864"/>
      <c r="J8" s="954"/>
      <c r="K8" s="954"/>
    </row>
    <row r="9" spans="3:11" ht="22.5" customHeight="1" thickBot="1">
      <c r="C9" s="943"/>
      <c r="D9" s="944"/>
      <c r="E9" s="945"/>
      <c r="F9" s="955" t="s">
        <v>876</v>
      </c>
      <c r="G9" s="956"/>
      <c r="H9" s="955" t="s">
        <v>877</v>
      </c>
      <c r="I9" s="956"/>
      <c r="J9" s="957" t="s">
        <v>878</v>
      </c>
      <c r="K9" s="958"/>
    </row>
    <row r="10" spans="3:11" ht="30" customHeight="1" thickTop="1">
      <c r="C10" s="905" t="s">
        <v>18</v>
      </c>
      <c r="D10" s="950" t="s">
        <v>37</v>
      </c>
      <c r="E10" s="119" t="s">
        <v>212</v>
      </c>
      <c r="F10" s="296"/>
      <c r="G10" s="91" t="s">
        <v>211</v>
      </c>
      <c r="H10" s="296"/>
      <c r="I10" s="91" t="s">
        <v>211</v>
      </c>
      <c r="J10" s="115">
        <f aca="true" t="shared" si="0" ref="J10:J19">IF(F10=0,"",H10/F10*100)</f>
      </c>
      <c r="K10" s="91" t="s">
        <v>276</v>
      </c>
    </row>
    <row r="11" spans="3:11" ht="30" customHeight="1">
      <c r="C11" s="817"/>
      <c r="D11" s="951"/>
      <c r="E11" s="87" t="s">
        <v>204</v>
      </c>
      <c r="F11" s="295"/>
      <c r="G11" s="88" t="s">
        <v>211</v>
      </c>
      <c r="H11" s="295"/>
      <c r="I11" s="88" t="s">
        <v>211</v>
      </c>
      <c r="J11" s="116">
        <f t="shared" si="0"/>
      </c>
      <c r="K11" s="88" t="s">
        <v>275</v>
      </c>
    </row>
    <row r="12" spans="3:11" ht="30" customHeight="1">
      <c r="C12" s="817"/>
      <c r="D12" s="951"/>
      <c r="E12" s="87" t="s">
        <v>345</v>
      </c>
      <c r="F12" s="295"/>
      <c r="G12" s="88" t="s">
        <v>211</v>
      </c>
      <c r="H12" s="295"/>
      <c r="I12" s="88" t="s">
        <v>211</v>
      </c>
      <c r="J12" s="116">
        <f t="shared" si="0"/>
      </c>
      <c r="K12" s="88" t="s">
        <v>275</v>
      </c>
    </row>
    <row r="13" spans="3:11" ht="30" customHeight="1">
      <c r="C13" s="817"/>
      <c r="D13" s="952"/>
      <c r="E13" s="87" t="s">
        <v>40</v>
      </c>
      <c r="F13" s="295"/>
      <c r="G13" s="88" t="s">
        <v>211</v>
      </c>
      <c r="H13" s="295"/>
      <c r="I13" s="88" t="s">
        <v>211</v>
      </c>
      <c r="J13" s="116">
        <f t="shared" si="0"/>
      </c>
      <c r="K13" s="88" t="s">
        <v>275</v>
      </c>
    </row>
    <row r="14" spans="3:11" ht="30" customHeight="1" thickBot="1">
      <c r="C14" s="927"/>
      <c r="D14" s="594" t="s">
        <v>208</v>
      </c>
      <c r="E14" s="596"/>
      <c r="F14" s="117">
        <f>SUM(F10:F13)</f>
        <v>0</v>
      </c>
      <c r="G14" s="118" t="s">
        <v>211</v>
      </c>
      <c r="H14" s="117">
        <f>SUM(H10:H13)</f>
        <v>0</v>
      </c>
      <c r="I14" s="118" t="s">
        <v>211</v>
      </c>
      <c r="J14" s="117">
        <f t="shared" si="0"/>
      </c>
      <c r="K14" s="118" t="s">
        <v>275</v>
      </c>
    </row>
    <row r="15" spans="3:11" ht="30" customHeight="1" thickTop="1">
      <c r="C15" s="905" t="s">
        <v>19</v>
      </c>
      <c r="D15" s="950" t="s">
        <v>37</v>
      </c>
      <c r="E15" s="119" t="s">
        <v>212</v>
      </c>
      <c r="F15" s="296"/>
      <c r="G15" s="91" t="s">
        <v>211</v>
      </c>
      <c r="H15" s="296"/>
      <c r="I15" s="91" t="s">
        <v>211</v>
      </c>
      <c r="J15" s="115">
        <f t="shared" si="0"/>
      </c>
      <c r="K15" s="91" t="s">
        <v>275</v>
      </c>
    </row>
    <row r="16" spans="3:11" ht="30" customHeight="1">
      <c r="C16" s="817"/>
      <c r="D16" s="951"/>
      <c r="E16" s="87" t="s">
        <v>204</v>
      </c>
      <c r="F16" s="295"/>
      <c r="G16" s="88" t="s">
        <v>211</v>
      </c>
      <c r="H16" s="295"/>
      <c r="I16" s="88" t="s">
        <v>211</v>
      </c>
      <c r="J16" s="116">
        <f t="shared" si="0"/>
      </c>
      <c r="K16" s="88" t="s">
        <v>275</v>
      </c>
    </row>
    <row r="17" spans="3:11" ht="30" customHeight="1">
      <c r="C17" s="817"/>
      <c r="D17" s="951"/>
      <c r="E17" s="87" t="s">
        <v>345</v>
      </c>
      <c r="F17" s="295"/>
      <c r="G17" s="88" t="s">
        <v>211</v>
      </c>
      <c r="H17" s="295"/>
      <c r="I17" s="88" t="s">
        <v>211</v>
      </c>
      <c r="J17" s="116">
        <f t="shared" si="0"/>
      </c>
      <c r="K17" s="88" t="s">
        <v>275</v>
      </c>
    </row>
    <row r="18" spans="3:11" ht="30" customHeight="1">
      <c r="C18" s="817"/>
      <c r="D18" s="952"/>
      <c r="E18" s="87" t="s">
        <v>40</v>
      </c>
      <c r="F18" s="295"/>
      <c r="G18" s="88" t="s">
        <v>211</v>
      </c>
      <c r="H18" s="295"/>
      <c r="I18" s="88" t="s">
        <v>211</v>
      </c>
      <c r="J18" s="116">
        <f t="shared" si="0"/>
      </c>
      <c r="K18" s="88" t="s">
        <v>275</v>
      </c>
    </row>
    <row r="19" spans="3:11" ht="30" customHeight="1">
      <c r="C19" s="818"/>
      <c r="D19" s="808" t="s">
        <v>208</v>
      </c>
      <c r="E19" s="810"/>
      <c r="F19" s="120">
        <f>SUM(F15:F18)</f>
        <v>0</v>
      </c>
      <c r="G19" s="108" t="s">
        <v>211</v>
      </c>
      <c r="H19" s="120">
        <f>SUM(H15:H18)</f>
        <v>0</v>
      </c>
      <c r="I19" s="108" t="s">
        <v>211</v>
      </c>
      <c r="J19" s="120">
        <f t="shared" si="0"/>
      </c>
      <c r="K19" s="108" t="s">
        <v>275</v>
      </c>
    </row>
    <row r="20" ht="9" customHeight="1"/>
    <row r="21" spans="3:17" ht="16.5" customHeight="1">
      <c r="C21" s="949" t="s">
        <v>91</v>
      </c>
      <c r="D21" s="949"/>
      <c r="E21" s="949"/>
      <c r="F21" s="949"/>
      <c r="G21" s="949"/>
      <c r="H21" s="949"/>
      <c r="I21" s="949"/>
      <c r="J21" s="949"/>
      <c r="K21" s="121"/>
      <c r="L21" s="121"/>
      <c r="M21" s="121"/>
      <c r="N21" s="121"/>
      <c r="O21" s="121"/>
      <c r="P21" s="121"/>
      <c r="Q21" s="121"/>
    </row>
    <row r="22" spans="3:10" s="113" customFormat="1" ht="16.5" customHeight="1">
      <c r="C22" s="210" t="s">
        <v>1</v>
      </c>
      <c r="D22" s="210"/>
      <c r="E22" s="210"/>
      <c r="F22" s="210"/>
      <c r="G22" s="210"/>
      <c r="H22" s="210"/>
      <c r="I22" s="210"/>
      <c r="J22" s="210"/>
    </row>
    <row r="23" spans="4:10" ht="16.5" customHeight="1">
      <c r="D23" s="210"/>
      <c r="E23" s="210"/>
      <c r="F23" s="210"/>
      <c r="G23" s="210"/>
      <c r="H23" s="210"/>
      <c r="I23" s="210"/>
      <c r="J23" s="210"/>
    </row>
    <row r="24" ht="13.5">
      <c r="C24" s="83"/>
    </row>
  </sheetData>
  <sheetProtection/>
  <protectedRanges>
    <protectedRange sqref="H10:H19" name="範囲2_1"/>
    <protectedRange sqref="F10:F19" name="範囲1_1"/>
  </protectedRanges>
  <mergeCells count="14">
    <mergeCell ref="C7:E9"/>
    <mergeCell ref="F7:G8"/>
    <mergeCell ref="H7:I8"/>
    <mergeCell ref="J7:K8"/>
    <mergeCell ref="F9:G9"/>
    <mergeCell ref="H9:I9"/>
    <mergeCell ref="J9:K9"/>
    <mergeCell ref="C21:J21"/>
    <mergeCell ref="C10:C14"/>
    <mergeCell ref="D10:D13"/>
    <mergeCell ref="D14:E14"/>
    <mergeCell ref="C15:C19"/>
    <mergeCell ref="D15:D18"/>
    <mergeCell ref="D19:E19"/>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2017.10&amp;C-10-</oddFooter>
    <firstFooter>&amp;L&amp;9 2013.10</firstFooter>
  </headerFooter>
</worksheet>
</file>

<file path=xl/worksheets/sheet12.xml><?xml version="1.0" encoding="utf-8"?>
<worksheet xmlns="http://schemas.openxmlformats.org/spreadsheetml/2006/main" xmlns:r="http://schemas.openxmlformats.org/officeDocument/2006/relationships">
  <dimension ref="A1:K50"/>
  <sheetViews>
    <sheetView workbookViewId="0" topLeftCell="A1">
      <selection activeCell="J29" sqref="J29"/>
    </sheetView>
  </sheetViews>
  <sheetFormatPr defaultColWidth="9.00390625" defaultRowHeight="13.5"/>
  <cols>
    <col min="1" max="1" width="1.37890625" style="80" customWidth="1"/>
    <col min="2" max="2" width="2.75390625" style="80" customWidth="1"/>
    <col min="3" max="3" width="7.125" style="80" customWidth="1"/>
    <col min="4" max="4" width="1.12109375" style="80" customWidth="1"/>
    <col min="5" max="5" width="35.625" style="80" customWidth="1"/>
    <col min="6" max="6" width="14.375" style="80" customWidth="1"/>
    <col min="7" max="7" width="2.25390625" style="80" customWidth="1"/>
    <col min="8" max="8" width="15.25390625" style="80" customWidth="1"/>
    <col min="9" max="9" width="2.25390625" style="80" customWidth="1"/>
    <col min="10" max="10" width="14.25390625" style="80" customWidth="1"/>
    <col min="11" max="12" width="2.375" style="80" customWidth="1"/>
    <col min="13" max="16384" width="9.00390625" style="80" customWidth="1"/>
  </cols>
  <sheetData>
    <row r="1" spans="1:11" ht="18" customHeight="1">
      <c r="A1" s="1" t="s">
        <v>93</v>
      </c>
      <c r="E1" s="2"/>
      <c r="K1" s="168"/>
    </row>
    <row r="2" ht="9" customHeight="1">
      <c r="E2" s="2"/>
    </row>
    <row r="3" spans="2:5" ht="15.75" customHeight="1">
      <c r="B3" s="281" t="s">
        <v>934</v>
      </c>
      <c r="C3" s="281" t="s">
        <v>935</v>
      </c>
      <c r="E3" s="2"/>
    </row>
    <row r="4" spans="3:5" ht="15" customHeight="1">
      <c r="C4" s="201" t="s">
        <v>936</v>
      </c>
      <c r="D4" s="42"/>
      <c r="E4" s="2"/>
    </row>
    <row r="5" ht="4.5" customHeight="1">
      <c r="E5" s="2"/>
    </row>
    <row r="6" spans="2:5" ht="15.75" customHeight="1">
      <c r="B6" s="281" t="s">
        <v>934</v>
      </c>
      <c r="C6" s="534" t="s">
        <v>937</v>
      </c>
      <c r="E6" s="2"/>
    </row>
    <row r="7" spans="3:5" ht="15.75" customHeight="1">
      <c r="C7" s="535" t="s">
        <v>938</v>
      </c>
      <c r="E7" s="2"/>
    </row>
    <row r="8" spans="3:4" ht="15" customHeight="1">
      <c r="C8" s="201" t="s">
        <v>939</v>
      </c>
      <c r="D8" s="42"/>
    </row>
    <row r="9" spans="3:4" ht="4.5" customHeight="1">
      <c r="C9" s="42"/>
      <c r="D9" s="42"/>
    </row>
    <row r="10" spans="3:10" ht="15.75" customHeight="1">
      <c r="C10" s="54" t="s">
        <v>940</v>
      </c>
      <c r="F10" s="54"/>
      <c r="G10" s="54"/>
      <c r="H10" s="54"/>
      <c r="I10" s="54"/>
      <c r="J10" s="54"/>
    </row>
    <row r="11" spans="3:10" ht="13.5" customHeight="1">
      <c r="C11" s="529" t="s">
        <v>941</v>
      </c>
      <c r="F11" s="54"/>
      <c r="G11" s="54"/>
      <c r="H11" s="54"/>
      <c r="I11" s="54"/>
      <c r="J11" s="54"/>
    </row>
    <row r="12" ht="13.5" customHeight="1">
      <c r="C12" s="529" t="s">
        <v>942</v>
      </c>
    </row>
    <row r="13" ht="13.5" customHeight="1">
      <c r="C13" s="529" t="s">
        <v>943</v>
      </c>
    </row>
    <row r="14" ht="8.25" customHeight="1"/>
    <row r="15" spans="2:3" ht="15.75" customHeight="1">
      <c r="B15" s="281" t="s">
        <v>934</v>
      </c>
      <c r="C15" s="281" t="s">
        <v>944</v>
      </c>
    </row>
    <row r="16" ht="15.75" customHeight="1">
      <c r="C16" s="535" t="s">
        <v>945</v>
      </c>
    </row>
    <row r="17" spans="3:11" ht="15" customHeight="1">
      <c r="C17" s="201" t="s">
        <v>946</v>
      </c>
      <c r="D17" s="42"/>
      <c r="E17" s="42"/>
      <c r="F17" s="42"/>
      <c r="G17" s="42"/>
      <c r="H17" s="42"/>
      <c r="I17" s="42"/>
      <c r="J17" s="42"/>
      <c r="K17" s="42"/>
    </row>
    <row r="18" spans="3:4" ht="4.5" customHeight="1">
      <c r="C18" s="42"/>
      <c r="D18" s="42"/>
    </row>
    <row r="19" spans="3:11" ht="15.75" customHeight="1">
      <c r="C19" s="54" t="s">
        <v>940</v>
      </c>
      <c r="D19" s="42"/>
      <c r="F19" s="42"/>
      <c r="G19" s="42"/>
      <c r="H19" s="42"/>
      <c r="I19" s="42"/>
      <c r="J19" s="42"/>
      <c r="K19" s="42"/>
    </row>
    <row r="20" spans="3:11" ht="13.5" customHeight="1">
      <c r="C20" s="201" t="s">
        <v>947</v>
      </c>
      <c r="D20" s="42"/>
      <c r="F20" s="171"/>
      <c r="G20" s="171"/>
      <c r="H20" s="171"/>
      <c r="I20" s="171"/>
      <c r="J20" s="171"/>
      <c r="K20" s="171"/>
    </row>
    <row r="21" spans="3:11" ht="13.5" customHeight="1">
      <c r="C21" s="201" t="s">
        <v>948</v>
      </c>
      <c r="D21" s="42"/>
      <c r="F21" s="171"/>
      <c r="G21" s="171"/>
      <c r="H21" s="171"/>
      <c r="I21" s="171"/>
      <c r="J21" s="171"/>
      <c r="K21" s="171"/>
    </row>
    <row r="22" spans="3:11" ht="13.5" customHeight="1">
      <c r="C22" s="201" t="s">
        <v>949</v>
      </c>
      <c r="D22" s="42"/>
      <c r="F22" s="171"/>
      <c r="G22" s="171"/>
      <c r="H22" s="171"/>
      <c r="I22" s="171"/>
      <c r="J22" s="171"/>
      <c r="K22" s="171"/>
    </row>
    <row r="23" ht="7.5" customHeight="1"/>
    <row r="24" spans="2:11" s="203" customFormat="1" ht="27" customHeight="1">
      <c r="B24" s="959" t="s">
        <v>950</v>
      </c>
      <c r="C24" s="960"/>
      <c r="D24" s="960"/>
      <c r="E24" s="961"/>
      <c r="F24" s="965" t="s">
        <v>94</v>
      </c>
      <c r="G24" s="966"/>
      <c r="H24" s="966" t="s">
        <v>344</v>
      </c>
      <c r="I24" s="966"/>
      <c r="J24" s="966" t="s">
        <v>160</v>
      </c>
      <c r="K24" s="966"/>
    </row>
    <row r="25" spans="2:11" s="203" customFormat="1" ht="12.75" customHeight="1" thickBot="1">
      <c r="B25" s="962"/>
      <c r="C25" s="963"/>
      <c r="D25" s="963"/>
      <c r="E25" s="964"/>
      <c r="F25" s="967" t="s">
        <v>951</v>
      </c>
      <c r="G25" s="968"/>
      <c r="H25" s="968" t="s">
        <v>952</v>
      </c>
      <c r="I25" s="968"/>
      <c r="J25" s="968" t="s">
        <v>953</v>
      </c>
      <c r="K25" s="968"/>
    </row>
    <row r="26" spans="2:11" s="203" customFormat="1" ht="25.5" customHeight="1" thickTop="1">
      <c r="B26" s="536"/>
      <c r="C26" s="969" t="s">
        <v>954</v>
      </c>
      <c r="D26" s="969"/>
      <c r="E26" s="970"/>
      <c r="F26" s="537"/>
      <c r="G26" s="538" t="s">
        <v>210</v>
      </c>
      <c r="H26" s="971" t="s">
        <v>955</v>
      </c>
      <c r="I26" s="972"/>
      <c r="J26" s="539"/>
      <c r="K26" s="538" t="s">
        <v>210</v>
      </c>
    </row>
    <row r="27" spans="2:11" s="203" customFormat="1" ht="25.5" customHeight="1">
      <c r="B27" s="540"/>
      <c r="C27" s="973" t="s">
        <v>956</v>
      </c>
      <c r="D27" s="973"/>
      <c r="E27" s="974"/>
      <c r="F27" s="297"/>
      <c r="G27" s="58" t="s">
        <v>210</v>
      </c>
      <c r="H27" s="975" t="s">
        <v>955</v>
      </c>
      <c r="I27" s="976"/>
      <c r="J27" s="531"/>
      <c r="K27" s="58" t="s">
        <v>210</v>
      </c>
    </row>
    <row r="28" spans="2:11" s="203" customFormat="1" ht="39" customHeight="1">
      <c r="B28" s="977" t="s">
        <v>99</v>
      </c>
      <c r="C28" s="978"/>
      <c r="D28" s="60"/>
      <c r="E28" s="541" t="s">
        <v>957</v>
      </c>
      <c r="F28" s="297"/>
      <c r="G28" s="58" t="s">
        <v>210</v>
      </c>
      <c r="H28" s="975" t="s">
        <v>955</v>
      </c>
      <c r="I28" s="976"/>
      <c r="J28" s="531"/>
      <c r="K28" s="58" t="s">
        <v>210</v>
      </c>
    </row>
    <row r="29" spans="2:11" s="203" customFormat="1" ht="25.5" customHeight="1">
      <c r="B29" s="977"/>
      <c r="C29" s="978"/>
      <c r="D29" s="60"/>
      <c r="E29" s="541" t="s">
        <v>958</v>
      </c>
      <c r="F29" s="297"/>
      <c r="G29" s="58" t="s">
        <v>210</v>
      </c>
      <c r="H29" s="975" t="s">
        <v>955</v>
      </c>
      <c r="I29" s="976"/>
      <c r="J29" s="531"/>
      <c r="K29" s="58" t="s">
        <v>210</v>
      </c>
    </row>
    <row r="30" spans="2:11" s="203" customFormat="1" ht="40.5" customHeight="1">
      <c r="B30" s="977" t="s">
        <v>108</v>
      </c>
      <c r="C30" s="978"/>
      <c r="D30" s="62"/>
      <c r="E30" s="542" t="s">
        <v>959</v>
      </c>
      <c r="F30" s="297"/>
      <c r="G30" s="58" t="s">
        <v>210</v>
      </c>
      <c r="H30" s="975" t="s">
        <v>955</v>
      </c>
      <c r="I30" s="976"/>
      <c r="J30" s="531"/>
      <c r="K30" s="58" t="s">
        <v>210</v>
      </c>
    </row>
    <row r="31" spans="2:11" s="203" customFormat="1" ht="25.5" customHeight="1">
      <c r="B31" s="977"/>
      <c r="C31" s="978"/>
      <c r="D31" s="62"/>
      <c r="E31" s="542" t="s">
        <v>960</v>
      </c>
      <c r="F31" s="297"/>
      <c r="G31" s="64" t="s">
        <v>211</v>
      </c>
      <c r="H31" s="975" t="s">
        <v>961</v>
      </c>
      <c r="I31" s="976"/>
      <c r="J31" s="531"/>
      <c r="K31" s="64" t="s">
        <v>211</v>
      </c>
    </row>
    <row r="32" spans="2:11" s="203" customFormat="1" ht="25.5" customHeight="1">
      <c r="B32" s="977" t="s">
        <v>109</v>
      </c>
      <c r="C32" s="978"/>
      <c r="D32" s="62"/>
      <c r="E32" s="543" t="s">
        <v>962</v>
      </c>
      <c r="F32" s="297"/>
      <c r="G32" s="64" t="s">
        <v>211</v>
      </c>
      <c r="H32" s="975" t="s">
        <v>961</v>
      </c>
      <c r="I32" s="976"/>
      <c r="J32" s="531"/>
      <c r="K32" s="64" t="s">
        <v>211</v>
      </c>
    </row>
    <row r="33" spans="2:11" s="203" customFormat="1" ht="22.5" customHeight="1">
      <c r="B33" s="977"/>
      <c r="C33" s="978"/>
      <c r="D33" s="62"/>
      <c r="E33" s="543" t="s">
        <v>963</v>
      </c>
      <c r="F33" s="297"/>
      <c r="G33" s="64" t="s">
        <v>211</v>
      </c>
      <c r="H33" s="975" t="s">
        <v>961</v>
      </c>
      <c r="I33" s="976"/>
      <c r="J33" s="531"/>
      <c r="K33" s="64" t="s">
        <v>211</v>
      </c>
    </row>
    <row r="34" spans="2:11" s="203" customFormat="1" ht="25.5" customHeight="1">
      <c r="B34" s="977"/>
      <c r="C34" s="978"/>
      <c r="D34" s="62"/>
      <c r="E34" s="543" t="s">
        <v>964</v>
      </c>
      <c r="F34" s="297"/>
      <c r="G34" s="64" t="s">
        <v>211</v>
      </c>
      <c r="H34" s="975" t="s">
        <v>961</v>
      </c>
      <c r="I34" s="976"/>
      <c r="J34" s="531"/>
      <c r="K34" s="64" t="s">
        <v>211</v>
      </c>
    </row>
    <row r="35" spans="2:11" s="203" customFormat="1" ht="25.5" customHeight="1">
      <c r="B35" s="977"/>
      <c r="C35" s="978"/>
      <c r="D35" s="62"/>
      <c r="E35" s="543" t="s">
        <v>965</v>
      </c>
      <c r="F35" s="297"/>
      <c r="G35" s="64" t="s">
        <v>211</v>
      </c>
      <c r="H35" s="975" t="s">
        <v>961</v>
      </c>
      <c r="I35" s="976"/>
      <c r="J35" s="531"/>
      <c r="K35" s="64" t="s">
        <v>211</v>
      </c>
    </row>
    <row r="36" spans="2:11" ht="25.5" customHeight="1">
      <c r="B36" s="977"/>
      <c r="C36" s="978"/>
      <c r="D36" s="302"/>
      <c r="E36" s="544" t="s">
        <v>966</v>
      </c>
      <c r="F36" s="297"/>
      <c r="G36" s="64" t="s">
        <v>211</v>
      </c>
      <c r="H36" s="531"/>
      <c r="I36" s="65" t="s">
        <v>211</v>
      </c>
      <c r="J36" s="531"/>
      <c r="K36" s="64" t="s">
        <v>211</v>
      </c>
    </row>
    <row r="37" spans="2:11" ht="22.5" customHeight="1">
      <c r="B37" s="977"/>
      <c r="C37" s="978"/>
      <c r="D37" s="302"/>
      <c r="E37" s="544" t="s">
        <v>967</v>
      </c>
      <c r="F37" s="297"/>
      <c r="G37" s="64" t="s">
        <v>211</v>
      </c>
      <c r="H37" s="531"/>
      <c r="I37" s="65" t="s">
        <v>211</v>
      </c>
      <c r="J37" s="531"/>
      <c r="K37" s="64" t="s">
        <v>211</v>
      </c>
    </row>
    <row r="38" spans="2:11" ht="22.5" customHeight="1">
      <c r="B38" s="981" t="s">
        <v>114</v>
      </c>
      <c r="C38" s="982"/>
      <c r="D38" s="66"/>
      <c r="E38" s="545" t="s">
        <v>968</v>
      </c>
      <c r="F38" s="297"/>
      <c r="G38" s="64" t="s">
        <v>211</v>
      </c>
      <c r="H38" s="975" t="s">
        <v>961</v>
      </c>
      <c r="I38" s="976"/>
      <c r="J38" s="531"/>
      <c r="K38" s="64" t="s">
        <v>211</v>
      </c>
    </row>
    <row r="39" spans="2:11" ht="22.5" customHeight="1">
      <c r="B39" s="981"/>
      <c r="C39" s="982"/>
      <c r="D39" s="302"/>
      <c r="E39" s="544" t="s">
        <v>969</v>
      </c>
      <c r="F39" s="297"/>
      <c r="G39" s="64" t="s">
        <v>211</v>
      </c>
      <c r="H39" s="531"/>
      <c r="I39" s="64" t="s">
        <v>211</v>
      </c>
      <c r="J39" s="531"/>
      <c r="K39" s="64" t="s">
        <v>211</v>
      </c>
    </row>
    <row r="40" spans="2:11" ht="22.5" customHeight="1">
      <c r="B40" s="981"/>
      <c r="C40" s="982"/>
      <c r="D40" s="66"/>
      <c r="E40" s="545" t="s">
        <v>970</v>
      </c>
      <c r="F40" s="297"/>
      <c r="G40" s="64" t="s">
        <v>211</v>
      </c>
      <c r="H40" s="975" t="s">
        <v>961</v>
      </c>
      <c r="I40" s="976"/>
      <c r="J40" s="531"/>
      <c r="K40" s="64" t="s">
        <v>211</v>
      </c>
    </row>
    <row r="41" spans="2:11" ht="22.5" customHeight="1">
      <c r="B41" s="981"/>
      <c r="C41" s="982"/>
      <c r="D41" s="302"/>
      <c r="E41" s="544" t="s">
        <v>971</v>
      </c>
      <c r="F41" s="297"/>
      <c r="G41" s="64" t="s">
        <v>211</v>
      </c>
      <c r="H41" s="531"/>
      <c r="I41" s="65" t="s">
        <v>211</v>
      </c>
      <c r="J41" s="531"/>
      <c r="K41" s="64" t="s">
        <v>211</v>
      </c>
    </row>
    <row r="42" spans="2:11" ht="25.5" customHeight="1">
      <c r="B42" s="981" t="s">
        <v>972</v>
      </c>
      <c r="C42" s="982"/>
      <c r="D42" s="304"/>
      <c r="E42" s="544" t="s">
        <v>973</v>
      </c>
      <c r="F42" s="297"/>
      <c r="G42" s="64" t="s">
        <v>211</v>
      </c>
      <c r="H42" s="531"/>
      <c r="I42" s="65" t="s">
        <v>211</v>
      </c>
      <c r="J42" s="531"/>
      <c r="K42" s="64" t="s">
        <v>211</v>
      </c>
    </row>
    <row r="43" spans="2:11" ht="22.5" customHeight="1">
      <c r="B43" s="983"/>
      <c r="C43" s="984"/>
      <c r="D43" s="546"/>
      <c r="E43" s="547" t="s">
        <v>117</v>
      </c>
      <c r="F43" s="548"/>
      <c r="G43" s="549" t="s">
        <v>211</v>
      </c>
      <c r="H43" s="985" t="s">
        <v>961</v>
      </c>
      <c r="I43" s="986"/>
      <c r="J43" s="532"/>
      <c r="K43" s="550" t="s">
        <v>211</v>
      </c>
    </row>
    <row r="44" spans="2:11" ht="25.5" customHeight="1">
      <c r="B44" s="979"/>
      <c r="C44" s="980"/>
      <c r="D44" s="551"/>
      <c r="E44" s="552" t="s">
        <v>208</v>
      </c>
      <c r="F44" s="553" t="str">
        <f>IF(COUNT(F26:F43)=0," ",SUM(F26:F43))</f>
        <v> </v>
      </c>
      <c r="G44" s="554" t="s">
        <v>211</v>
      </c>
      <c r="H44" s="555" t="str">
        <f>IF(COUNT(H26:H43)=0," ",SUM(H26:H43))</f>
        <v> </v>
      </c>
      <c r="I44" s="554" t="s">
        <v>211</v>
      </c>
      <c r="J44" s="555" t="str">
        <f>IF(COUNT(J26:J43)=0," ",SUM(J26:J43))</f>
        <v> </v>
      </c>
      <c r="K44" s="556" t="s">
        <v>211</v>
      </c>
    </row>
    <row r="45" spans="3:11" ht="4.5" customHeight="1">
      <c r="C45" s="206"/>
      <c r="D45" s="206"/>
      <c r="E45" s="207"/>
      <c r="F45" s="208"/>
      <c r="G45" s="209"/>
      <c r="H45" s="208"/>
      <c r="I45" s="209"/>
      <c r="J45" s="208"/>
      <c r="K45" s="69"/>
    </row>
    <row r="46" spans="3:5" s="2" customFormat="1" ht="15" customHeight="1">
      <c r="C46" s="231" t="s">
        <v>974</v>
      </c>
      <c r="D46" s="173"/>
      <c r="E46" s="173"/>
    </row>
    <row r="47" spans="3:5" s="2" customFormat="1" ht="15" customHeight="1">
      <c r="C47" s="225" t="s">
        <v>975</v>
      </c>
      <c r="D47" s="173"/>
      <c r="E47" s="173"/>
    </row>
    <row r="48" spans="3:5" s="557" customFormat="1" ht="15" customHeight="1">
      <c r="C48" s="225" t="s">
        <v>976</v>
      </c>
      <c r="D48" s="558"/>
      <c r="E48" s="558"/>
    </row>
    <row r="49" spans="3:5" s="2" customFormat="1" ht="16.5" customHeight="1">
      <c r="C49" s="112"/>
      <c r="D49" s="171"/>
      <c r="E49" s="171"/>
    </row>
    <row r="50" ht="12" customHeight="1">
      <c r="C50" s="172"/>
    </row>
  </sheetData>
  <sheetProtection/>
  <mergeCells count="29">
    <mergeCell ref="B44:C44"/>
    <mergeCell ref="B38:C41"/>
    <mergeCell ref="H38:I38"/>
    <mergeCell ref="H40:I40"/>
    <mergeCell ref="B42:C42"/>
    <mergeCell ref="B43:C43"/>
    <mergeCell ref="H43:I43"/>
    <mergeCell ref="B30:C31"/>
    <mergeCell ref="H30:I30"/>
    <mergeCell ref="H31:I31"/>
    <mergeCell ref="B32:C37"/>
    <mergeCell ref="H32:I32"/>
    <mergeCell ref="H33:I33"/>
    <mergeCell ref="H34:I34"/>
    <mergeCell ref="H35:I35"/>
    <mergeCell ref="C26:E26"/>
    <mergeCell ref="H26:I26"/>
    <mergeCell ref="C27:E27"/>
    <mergeCell ref="H27:I27"/>
    <mergeCell ref="B28:C29"/>
    <mergeCell ref="H28:I28"/>
    <mergeCell ref="H29:I29"/>
    <mergeCell ref="B24:E25"/>
    <mergeCell ref="F24:G24"/>
    <mergeCell ref="H24:I24"/>
    <mergeCell ref="J24:K24"/>
    <mergeCell ref="F25:G25"/>
    <mergeCell ref="H25:I25"/>
    <mergeCell ref="J25:K25"/>
  </mergeCells>
  <printOptions/>
  <pageMargins left="0.7086614173228347" right="0.1968503937007874" top="0.5118110236220472" bottom="0.5118110236220472" header="0.31496062992125984" footer="0.2755905511811024"/>
  <pageSetup horizontalDpi="300" verticalDpi="300" orientation="portrait" paperSize="9" scale="94" r:id="rId1"/>
  <headerFooter scaleWithDoc="0" alignWithMargins="0">
    <oddFooter>&amp;L&amp;9 2017.10&amp;C-11-</oddFooter>
    <firstFooter>&amp;L&amp;9 2013.10&amp;C-10-</firstFooter>
  </headerFooter>
</worksheet>
</file>

<file path=xl/worksheets/sheet13.xml><?xml version="1.0" encoding="utf-8"?>
<worksheet xmlns="http://schemas.openxmlformats.org/spreadsheetml/2006/main" xmlns:r="http://schemas.openxmlformats.org/officeDocument/2006/relationships">
  <dimension ref="A1:K35"/>
  <sheetViews>
    <sheetView workbookViewId="0" topLeftCell="A1">
      <selection activeCell="J29" sqref="J29"/>
    </sheetView>
  </sheetViews>
  <sheetFormatPr defaultColWidth="9.00390625" defaultRowHeight="13.5"/>
  <cols>
    <col min="1" max="1" width="1.875" style="128" customWidth="1"/>
    <col min="2" max="2" width="2.625" style="128" customWidth="1"/>
    <col min="3" max="3" width="7.125" style="128" customWidth="1"/>
    <col min="4" max="4" width="1.12109375" style="128" customWidth="1"/>
    <col min="5" max="5" width="35.625" style="128" customWidth="1"/>
    <col min="6" max="6" width="13.125" style="128" customWidth="1"/>
    <col min="7" max="7" width="2.25390625" style="128" customWidth="1"/>
    <col min="8" max="8" width="13.125" style="128" customWidth="1"/>
    <col min="9" max="9" width="2.25390625" style="128" customWidth="1"/>
    <col min="10" max="10" width="13.125" style="128" customWidth="1"/>
    <col min="11" max="11" width="2.25390625" style="128" customWidth="1"/>
    <col min="12" max="12" width="9.50390625" style="128" customWidth="1"/>
    <col min="13" max="16384" width="9.00390625" style="128" customWidth="1"/>
  </cols>
  <sheetData>
    <row r="1" spans="1:11" ht="18" customHeight="1">
      <c r="A1" s="82" t="s">
        <v>96</v>
      </c>
      <c r="B1" s="82"/>
      <c r="E1" s="112"/>
      <c r="K1" s="145"/>
    </row>
    <row r="2" ht="15.75" customHeight="1">
      <c r="E2" s="112"/>
    </row>
    <row r="3" spans="2:5" ht="15.75" customHeight="1">
      <c r="B3" s="281" t="s">
        <v>934</v>
      </c>
      <c r="C3" s="272" t="s">
        <v>977</v>
      </c>
      <c r="E3" s="112"/>
    </row>
    <row r="4" spans="3:5" ht="15.75" customHeight="1">
      <c r="C4" s="225" t="s">
        <v>978</v>
      </c>
      <c r="D4" s="84"/>
      <c r="E4" s="112"/>
    </row>
    <row r="5" ht="15.75" customHeight="1">
      <c r="E5" s="112"/>
    </row>
    <row r="6" ht="15.75" customHeight="1">
      <c r="E6" s="85" t="s">
        <v>177</v>
      </c>
    </row>
    <row r="7" ht="15" customHeight="1">
      <c r="E7" s="231" t="s">
        <v>979</v>
      </c>
    </row>
    <row r="8" ht="15" customHeight="1">
      <c r="E8" s="225" t="s">
        <v>980</v>
      </c>
    </row>
    <row r="9" ht="13.5" customHeight="1">
      <c r="E9" s="225"/>
    </row>
    <row r="10" ht="15.75" customHeight="1"/>
    <row r="11" spans="2:11" s="131" customFormat="1" ht="30.75" customHeight="1">
      <c r="B11" s="987" t="s">
        <v>950</v>
      </c>
      <c r="C11" s="988"/>
      <c r="D11" s="988"/>
      <c r="E11" s="989"/>
      <c r="F11" s="947" t="s">
        <v>118</v>
      </c>
      <c r="G11" s="948"/>
      <c r="H11" s="946" t="s">
        <v>879</v>
      </c>
      <c r="I11" s="948"/>
      <c r="J11" s="946" t="s">
        <v>216</v>
      </c>
      <c r="K11" s="948"/>
    </row>
    <row r="12" spans="2:11" s="131" customFormat="1" ht="18" customHeight="1" thickBot="1">
      <c r="B12" s="990"/>
      <c r="C12" s="991"/>
      <c r="D12" s="991"/>
      <c r="E12" s="992"/>
      <c r="F12" s="993" t="s">
        <v>951</v>
      </c>
      <c r="G12" s="994"/>
      <c r="H12" s="995" t="s">
        <v>952</v>
      </c>
      <c r="I12" s="994"/>
      <c r="J12" s="995" t="s">
        <v>981</v>
      </c>
      <c r="K12" s="994"/>
    </row>
    <row r="13" spans="2:11" s="203" customFormat="1" ht="25.5" customHeight="1" thickTop="1">
      <c r="B13" s="536"/>
      <c r="C13" s="969" t="s">
        <v>954</v>
      </c>
      <c r="D13" s="969"/>
      <c r="E13" s="970"/>
      <c r="F13" s="537"/>
      <c r="G13" s="559" t="s">
        <v>210</v>
      </c>
      <c r="H13" s="530"/>
      <c r="I13" s="538" t="s">
        <v>210</v>
      </c>
      <c r="J13" s="122">
        <f aca="true" t="shared" si="0" ref="J13:J29">IF(F13=0,"",H13/F13*100)</f>
      </c>
      <c r="K13" s="109" t="s">
        <v>982</v>
      </c>
    </row>
    <row r="14" spans="2:11" s="203" customFormat="1" ht="25.5" customHeight="1">
      <c r="B14" s="540"/>
      <c r="C14" s="973" t="s">
        <v>956</v>
      </c>
      <c r="D14" s="973"/>
      <c r="E14" s="974"/>
      <c r="F14" s="297"/>
      <c r="G14" s="560" t="s">
        <v>210</v>
      </c>
      <c r="H14" s="531"/>
      <c r="I14" s="58" t="s">
        <v>210</v>
      </c>
      <c r="J14" s="124">
        <f t="shared" si="0"/>
      </c>
      <c r="K14" s="109" t="s">
        <v>982</v>
      </c>
    </row>
    <row r="15" spans="2:11" s="203" customFormat="1" ht="39" customHeight="1">
      <c r="B15" s="977" t="s">
        <v>99</v>
      </c>
      <c r="C15" s="978"/>
      <c r="D15" s="60"/>
      <c r="E15" s="541" t="s">
        <v>957</v>
      </c>
      <c r="F15" s="297"/>
      <c r="G15" s="560" t="s">
        <v>210</v>
      </c>
      <c r="H15" s="531"/>
      <c r="I15" s="58" t="s">
        <v>210</v>
      </c>
      <c r="J15" s="124">
        <f t="shared" si="0"/>
      </c>
      <c r="K15" s="109" t="s">
        <v>982</v>
      </c>
    </row>
    <row r="16" spans="2:11" s="203" customFormat="1" ht="25.5" customHeight="1">
      <c r="B16" s="977"/>
      <c r="C16" s="978"/>
      <c r="D16" s="60"/>
      <c r="E16" s="541" t="s">
        <v>958</v>
      </c>
      <c r="F16" s="297"/>
      <c r="G16" s="560" t="s">
        <v>210</v>
      </c>
      <c r="H16" s="531"/>
      <c r="I16" s="58" t="s">
        <v>210</v>
      </c>
      <c r="J16" s="125">
        <f t="shared" si="0"/>
      </c>
      <c r="K16" s="109" t="s">
        <v>982</v>
      </c>
    </row>
    <row r="17" spans="2:11" s="203" customFormat="1" ht="40.5" customHeight="1">
      <c r="B17" s="977" t="s">
        <v>108</v>
      </c>
      <c r="C17" s="978"/>
      <c r="D17" s="62"/>
      <c r="E17" s="542" t="s">
        <v>959</v>
      </c>
      <c r="F17" s="297"/>
      <c r="G17" s="560" t="s">
        <v>210</v>
      </c>
      <c r="H17" s="531"/>
      <c r="I17" s="58" t="s">
        <v>210</v>
      </c>
      <c r="J17" s="124">
        <f t="shared" si="0"/>
      </c>
      <c r="K17" s="123" t="s">
        <v>982</v>
      </c>
    </row>
    <row r="18" spans="2:11" s="203" customFormat="1" ht="25.5" customHeight="1">
      <c r="B18" s="977"/>
      <c r="C18" s="978"/>
      <c r="D18" s="62"/>
      <c r="E18" s="542" t="s">
        <v>960</v>
      </c>
      <c r="F18" s="297"/>
      <c r="G18" s="65" t="s">
        <v>211</v>
      </c>
      <c r="H18" s="531"/>
      <c r="I18" s="64" t="s">
        <v>211</v>
      </c>
      <c r="J18" s="124">
        <f t="shared" si="0"/>
      </c>
      <c r="K18" s="123" t="s">
        <v>983</v>
      </c>
    </row>
    <row r="19" spans="2:11" s="203" customFormat="1" ht="25.5" customHeight="1">
      <c r="B19" s="977" t="s">
        <v>109</v>
      </c>
      <c r="C19" s="978"/>
      <c r="D19" s="62"/>
      <c r="E19" s="543" t="s">
        <v>962</v>
      </c>
      <c r="F19" s="297"/>
      <c r="G19" s="65" t="s">
        <v>211</v>
      </c>
      <c r="H19" s="531"/>
      <c r="I19" s="64" t="s">
        <v>211</v>
      </c>
      <c r="J19" s="124">
        <f t="shared" si="0"/>
      </c>
      <c r="K19" s="123" t="s">
        <v>983</v>
      </c>
    </row>
    <row r="20" spans="2:11" s="203" customFormat="1" ht="22.5" customHeight="1">
      <c r="B20" s="977"/>
      <c r="C20" s="978"/>
      <c r="D20" s="62"/>
      <c r="E20" s="543" t="s">
        <v>963</v>
      </c>
      <c r="F20" s="297"/>
      <c r="G20" s="65" t="s">
        <v>211</v>
      </c>
      <c r="H20" s="531"/>
      <c r="I20" s="64" t="s">
        <v>211</v>
      </c>
      <c r="J20" s="116">
        <f t="shared" si="0"/>
      </c>
      <c r="K20" s="123" t="s">
        <v>983</v>
      </c>
    </row>
    <row r="21" spans="2:11" s="203" customFormat="1" ht="25.5" customHeight="1">
      <c r="B21" s="977"/>
      <c r="C21" s="978"/>
      <c r="D21" s="62"/>
      <c r="E21" s="543" t="s">
        <v>964</v>
      </c>
      <c r="F21" s="297"/>
      <c r="G21" s="65" t="s">
        <v>211</v>
      </c>
      <c r="H21" s="531"/>
      <c r="I21" s="64" t="s">
        <v>211</v>
      </c>
      <c r="J21" s="116">
        <f t="shared" si="0"/>
      </c>
      <c r="K21" s="123" t="s">
        <v>983</v>
      </c>
    </row>
    <row r="22" spans="2:11" s="203" customFormat="1" ht="25.5" customHeight="1">
      <c r="B22" s="977"/>
      <c r="C22" s="978"/>
      <c r="D22" s="62"/>
      <c r="E22" s="543" t="s">
        <v>965</v>
      </c>
      <c r="F22" s="297"/>
      <c r="G22" s="65" t="s">
        <v>211</v>
      </c>
      <c r="H22" s="531"/>
      <c r="I22" s="64" t="s">
        <v>211</v>
      </c>
      <c r="J22" s="116">
        <f t="shared" si="0"/>
      </c>
      <c r="K22" s="123" t="s">
        <v>983</v>
      </c>
    </row>
    <row r="23" spans="2:11" s="80" customFormat="1" ht="25.5" customHeight="1">
      <c r="B23" s="977"/>
      <c r="C23" s="978"/>
      <c r="D23" s="302"/>
      <c r="E23" s="544" t="s">
        <v>966</v>
      </c>
      <c r="F23" s="297"/>
      <c r="G23" s="65" t="s">
        <v>211</v>
      </c>
      <c r="H23" s="531"/>
      <c r="I23" s="64" t="s">
        <v>211</v>
      </c>
      <c r="J23" s="116">
        <f t="shared" si="0"/>
      </c>
      <c r="K23" s="123" t="s">
        <v>983</v>
      </c>
    </row>
    <row r="24" spans="2:11" s="80" customFormat="1" ht="22.5" customHeight="1">
      <c r="B24" s="977"/>
      <c r="C24" s="978"/>
      <c r="D24" s="302"/>
      <c r="E24" s="544" t="s">
        <v>967</v>
      </c>
      <c r="F24" s="297"/>
      <c r="G24" s="65" t="s">
        <v>211</v>
      </c>
      <c r="H24" s="531"/>
      <c r="I24" s="64" t="s">
        <v>211</v>
      </c>
      <c r="J24" s="116">
        <f t="shared" si="0"/>
      </c>
      <c r="K24" s="123" t="s">
        <v>983</v>
      </c>
    </row>
    <row r="25" spans="2:11" s="80" customFormat="1" ht="22.5" customHeight="1">
      <c r="B25" s="981" t="s">
        <v>114</v>
      </c>
      <c r="C25" s="982"/>
      <c r="D25" s="66"/>
      <c r="E25" s="545" t="s">
        <v>968</v>
      </c>
      <c r="F25" s="297"/>
      <c r="G25" s="65" t="s">
        <v>211</v>
      </c>
      <c r="H25" s="531"/>
      <c r="I25" s="64" t="s">
        <v>211</v>
      </c>
      <c r="J25" s="116">
        <f t="shared" si="0"/>
      </c>
      <c r="K25" s="123" t="s">
        <v>983</v>
      </c>
    </row>
    <row r="26" spans="2:11" s="80" customFormat="1" ht="22.5" customHeight="1">
      <c r="B26" s="981"/>
      <c r="C26" s="982"/>
      <c r="D26" s="302"/>
      <c r="E26" s="544" t="s">
        <v>969</v>
      </c>
      <c r="F26" s="297"/>
      <c r="G26" s="65" t="s">
        <v>211</v>
      </c>
      <c r="H26" s="531"/>
      <c r="I26" s="64" t="s">
        <v>211</v>
      </c>
      <c r="J26" s="116">
        <f t="shared" si="0"/>
      </c>
      <c r="K26" s="123" t="s">
        <v>983</v>
      </c>
    </row>
    <row r="27" spans="2:11" s="80" customFormat="1" ht="22.5" customHeight="1">
      <c r="B27" s="981"/>
      <c r="C27" s="982"/>
      <c r="D27" s="66"/>
      <c r="E27" s="545" t="s">
        <v>970</v>
      </c>
      <c r="F27" s="297"/>
      <c r="G27" s="65" t="s">
        <v>211</v>
      </c>
      <c r="H27" s="531"/>
      <c r="I27" s="64" t="s">
        <v>211</v>
      </c>
      <c r="J27" s="116">
        <f t="shared" si="0"/>
      </c>
      <c r="K27" s="123" t="s">
        <v>983</v>
      </c>
    </row>
    <row r="28" spans="2:11" s="80" customFormat="1" ht="22.5" customHeight="1">
      <c r="B28" s="981"/>
      <c r="C28" s="982"/>
      <c r="D28" s="302"/>
      <c r="E28" s="544" t="s">
        <v>971</v>
      </c>
      <c r="F28" s="297"/>
      <c r="G28" s="65" t="s">
        <v>211</v>
      </c>
      <c r="H28" s="531"/>
      <c r="I28" s="64" t="s">
        <v>211</v>
      </c>
      <c r="J28" s="116">
        <f t="shared" si="0"/>
      </c>
      <c r="K28" s="123" t="s">
        <v>983</v>
      </c>
    </row>
    <row r="29" spans="2:11" s="80" customFormat="1" ht="25.5" customHeight="1">
      <c r="B29" s="981" t="s">
        <v>972</v>
      </c>
      <c r="C29" s="982"/>
      <c r="D29" s="304"/>
      <c r="E29" s="544" t="s">
        <v>973</v>
      </c>
      <c r="F29" s="297"/>
      <c r="G29" s="65" t="s">
        <v>211</v>
      </c>
      <c r="H29" s="531"/>
      <c r="I29" s="64" t="s">
        <v>211</v>
      </c>
      <c r="J29" s="116">
        <f t="shared" si="0"/>
      </c>
      <c r="K29" s="123" t="s">
        <v>983</v>
      </c>
    </row>
    <row r="30" spans="2:11" s="80" customFormat="1" ht="22.5" customHeight="1">
      <c r="B30" s="983"/>
      <c r="C30" s="984"/>
      <c r="D30" s="546"/>
      <c r="E30" s="547" t="s">
        <v>117</v>
      </c>
      <c r="F30" s="548"/>
      <c r="G30" s="549" t="s">
        <v>211</v>
      </c>
      <c r="H30" s="532"/>
      <c r="I30" s="549" t="s">
        <v>211</v>
      </c>
      <c r="J30" s="533">
        <f>IF(F30=0,"",H30/F30*100)</f>
      </c>
      <c r="K30" s="561" t="s">
        <v>983</v>
      </c>
    </row>
    <row r="31" spans="2:11" s="80" customFormat="1" ht="25.5" customHeight="1">
      <c r="B31" s="979"/>
      <c r="C31" s="980"/>
      <c r="D31" s="551"/>
      <c r="E31" s="552" t="s">
        <v>208</v>
      </c>
      <c r="F31" s="553" t="str">
        <f>IF(COUNT(F13:F30)=0," ",SUM(F13:F30))</f>
        <v> </v>
      </c>
      <c r="G31" s="554" t="s">
        <v>211</v>
      </c>
      <c r="H31" s="555" t="str">
        <f>IF(COUNT(H13:H30)=0," ",SUM(H13:H30))</f>
        <v> </v>
      </c>
      <c r="I31" s="554" t="s">
        <v>211</v>
      </c>
      <c r="J31" s="120">
        <f>IF(COUNT(H13:H31)=0,"",H31/F31*100)</f>
      </c>
      <c r="K31" s="126" t="s">
        <v>983</v>
      </c>
    </row>
    <row r="32" spans="3:11" s="80" customFormat="1" ht="4.5" customHeight="1">
      <c r="C32" s="206"/>
      <c r="D32" s="206"/>
      <c r="E32" s="207"/>
      <c r="F32" s="208"/>
      <c r="G32" s="209"/>
      <c r="H32" s="208"/>
      <c r="I32" s="209"/>
      <c r="J32" s="208"/>
      <c r="K32" s="69"/>
    </row>
    <row r="33" spans="3:5" s="2" customFormat="1" ht="15" customHeight="1">
      <c r="C33" s="231" t="s">
        <v>974</v>
      </c>
      <c r="D33" s="173"/>
      <c r="E33" s="173"/>
    </row>
    <row r="34" spans="3:5" s="2" customFormat="1" ht="15" customHeight="1">
      <c r="C34" s="225" t="s">
        <v>975</v>
      </c>
      <c r="D34" s="173"/>
      <c r="E34" s="173"/>
    </row>
    <row r="35" spans="3:5" s="557" customFormat="1" ht="15" customHeight="1">
      <c r="C35" s="562" t="s">
        <v>976</v>
      </c>
      <c r="D35" s="558"/>
      <c r="E35" s="558"/>
    </row>
  </sheetData>
  <sheetProtection/>
  <mergeCells count="16">
    <mergeCell ref="B29:C29"/>
    <mergeCell ref="B30:C30"/>
    <mergeCell ref="B31:C31"/>
    <mergeCell ref="C13:E13"/>
    <mergeCell ref="C14:E14"/>
    <mergeCell ref="B15:C16"/>
    <mergeCell ref="B17:C18"/>
    <mergeCell ref="B19:C24"/>
    <mergeCell ref="B25:C28"/>
    <mergeCell ref="B11:E12"/>
    <mergeCell ref="F11:G11"/>
    <mergeCell ref="H11:I11"/>
    <mergeCell ref="J11:K11"/>
    <mergeCell ref="F12:G12"/>
    <mergeCell ref="H12:I12"/>
    <mergeCell ref="J12:K12"/>
  </mergeCells>
  <printOptions/>
  <pageMargins left="0.7086614173228347" right="0.1968503937007874" top="0.5118110236220472" bottom="0.5118110236220472" header="0.31496062992125984" footer="0.2755905511811024"/>
  <pageSetup horizontalDpi="300" verticalDpi="300" orientation="portrait" paperSize="9" scale="97" r:id="rId1"/>
  <headerFooter scaleWithDoc="0" alignWithMargins="0">
    <oddFooter>&amp;L&amp;9 2017.10&amp;C-12-</oddFooter>
    <firstFooter>&amp;L&amp;9 2013.10&amp;C-11-</firstFooter>
  </headerFooter>
</worksheet>
</file>

<file path=xl/worksheets/sheet14.xml><?xml version="1.0" encoding="utf-8"?>
<worksheet xmlns="http://schemas.openxmlformats.org/spreadsheetml/2006/main" xmlns:r="http://schemas.openxmlformats.org/officeDocument/2006/relationships">
  <dimension ref="A1:N43"/>
  <sheetViews>
    <sheetView workbookViewId="0" topLeftCell="A16">
      <selection activeCell="J29" sqref="J29"/>
    </sheetView>
  </sheetViews>
  <sheetFormatPr defaultColWidth="9.00390625" defaultRowHeight="13.5"/>
  <cols>
    <col min="1" max="1" width="1.625" style="80" customWidth="1"/>
    <col min="2" max="2" width="7.375" style="80" customWidth="1"/>
    <col min="3" max="3" width="1.12109375" style="80" customWidth="1"/>
    <col min="4" max="4" width="34.625" style="80" customWidth="1"/>
    <col min="5" max="5" width="9.125" style="80" customWidth="1"/>
    <col min="6" max="6" width="2.25390625" style="80" customWidth="1"/>
    <col min="7" max="7" width="9.25390625" style="80" customWidth="1"/>
    <col min="8" max="8" width="2.25390625" style="80" customWidth="1"/>
    <col min="9" max="9" width="9.625" style="80" customWidth="1"/>
    <col min="10" max="10" width="2.25390625" style="80" customWidth="1"/>
    <col min="11" max="11" width="9.25390625" style="80" customWidth="1"/>
    <col min="12" max="12" width="2.25390625" style="80" customWidth="1"/>
    <col min="13" max="13" width="9.25390625" style="80" customWidth="1"/>
    <col min="14" max="14" width="2.375" style="80" customWidth="1"/>
    <col min="15" max="15" width="9.25390625" style="80" customWidth="1"/>
    <col min="16" max="16384" width="9.00390625" style="80" customWidth="1"/>
  </cols>
  <sheetData>
    <row r="1" spans="1:14" ht="18" customHeight="1">
      <c r="A1" s="1" t="s">
        <v>97</v>
      </c>
      <c r="D1" s="2"/>
      <c r="N1" s="168"/>
    </row>
    <row r="2" ht="13.5" customHeight="1">
      <c r="D2" s="2"/>
    </row>
    <row r="3" spans="1:14" ht="15.75" customHeight="1">
      <c r="A3" s="55"/>
      <c r="B3" s="996" t="s">
        <v>104</v>
      </c>
      <c r="C3" s="997"/>
      <c r="D3" s="997"/>
      <c r="E3" s="997"/>
      <c r="F3" s="997"/>
      <c r="G3" s="997"/>
      <c r="H3" s="997"/>
      <c r="I3" s="997"/>
      <c r="J3" s="997"/>
      <c r="K3" s="997"/>
      <c r="L3" s="997"/>
      <c r="M3" s="997"/>
      <c r="N3" s="997"/>
    </row>
    <row r="4" spans="1:14" ht="15.75" customHeight="1">
      <c r="A4" s="55"/>
      <c r="B4" s="998" t="s">
        <v>226</v>
      </c>
      <c r="C4" s="998"/>
      <c r="D4" s="998"/>
      <c r="E4" s="998"/>
      <c r="F4" s="998"/>
      <c r="G4" s="998"/>
      <c r="H4" s="998"/>
      <c r="I4" s="998"/>
      <c r="J4" s="998"/>
      <c r="K4" s="998"/>
      <c r="L4" s="998"/>
      <c r="M4" s="998"/>
      <c r="N4" s="998"/>
    </row>
    <row r="5" spans="2:3" ht="15.75" customHeight="1">
      <c r="B5" s="80" t="s">
        <v>98</v>
      </c>
      <c r="C5" s="2"/>
    </row>
    <row r="6" spans="2:3" ht="9.75" customHeight="1">
      <c r="B6" s="42"/>
      <c r="C6" s="42"/>
    </row>
    <row r="7" spans="1:4" ht="15.75" customHeight="1">
      <c r="A7" s="56"/>
      <c r="D7" s="44" t="s">
        <v>177</v>
      </c>
    </row>
    <row r="8" spans="1:4" s="5" customFormat="1" ht="13.5" customHeight="1">
      <c r="A8" s="43"/>
      <c r="D8" s="171" t="s">
        <v>30</v>
      </c>
    </row>
    <row r="9" spans="1:4" s="5" customFormat="1" ht="13.5" customHeight="1">
      <c r="A9" s="43"/>
      <c r="D9" s="171" t="s">
        <v>31</v>
      </c>
    </row>
    <row r="10" spans="1:4" s="5" customFormat="1" ht="13.5" customHeight="1">
      <c r="A10" s="43"/>
      <c r="D10" s="171" t="s">
        <v>32</v>
      </c>
    </row>
    <row r="11" spans="1:4" s="5" customFormat="1" ht="13.5" customHeight="1">
      <c r="A11" s="43"/>
      <c r="D11" s="171" t="s">
        <v>33</v>
      </c>
    </row>
    <row r="12" spans="1:4" s="5" customFormat="1" ht="13.5" customHeight="1">
      <c r="A12" s="43"/>
      <c r="D12" s="171" t="s">
        <v>29</v>
      </c>
    </row>
    <row r="13" ht="15" customHeight="1"/>
    <row r="14" spans="2:14" s="203" customFormat="1" ht="57.75" customHeight="1">
      <c r="B14" s="999" t="s">
        <v>984</v>
      </c>
      <c r="C14" s="1000"/>
      <c r="D14" s="1000"/>
      <c r="E14" s="1003" t="s">
        <v>41</v>
      </c>
      <c r="F14" s="1004"/>
      <c r="G14" s="1004" t="s">
        <v>985</v>
      </c>
      <c r="H14" s="1004"/>
      <c r="I14" s="1004" t="s">
        <v>986</v>
      </c>
      <c r="J14" s="1004"/>
      <c r="K14" s="1004" t="s">
        <v>987</v>
      </c>
      <c r="L14" s="1004"/>
      <c r="M14" s="1004" t="s">
        <v>988</v>
      </c>
      <c r="N14" s="1004"/>
    </row>
    <row r="15" spans="2:14" s="203" customFormat="1" ht="18" customHeight="1" thickBot="1">
      <c r="B15" s="1001"/>
      <c r="C15" s="1002"/>
      <c r="D15" s="1002"/>
      <c r="E15" s="967" t="s">
        <v>951</v>
      </c>
      <c r="F15" s="968"/>
      <c r="G15" s="968" t="s">
        <v>952</v>
      </c>
      <c r="H15" s="968"/>
      <c r="I15" s="968" t="s">
        <v>953</v>
      </c>
      <c r="J15" s="968"/>
      <c r="K15" s="968" t="s">
        <v>989</v>
      </c>
      <c r="L15" s="968"/>
      <c r="M15" s="968" t="s">
        <v>990</v>
      </c>
      <c r="N15" s="968"/>
    </row>
    <row r="16" spans="2:14" s="203" customFormat="1" ht="36.75" customHeight="1" thickTop="1">
      <c r="B16" s="1005" t="s">
        <v>991</v>
      </c>
      <c r="C16" s="969"/>
      <c r="D16" s="970"/>
      <c r="E16" s="297"/>
      <c r="F16" s="538" t="s">
        <v>210</v>
      </c>
      <c r="G16" s="1006" t="s">
        <v>955</v>
      </c>
      <c r="H16" s="1007"/>
      <c r="I16" s="1006" t="s">
        <v>955</v>
      </c>
      <c r="J16" s="1007"/>
      <c r="K16" s="1006" t="s">
        <v>955</v>
      </c>
      <c r="L16" s="1007"/>
      <c r="M16" s="1006" t="s">
        <v>955</v>
      </c>
      <c r="N16" s="1007"/>
    </row>
    <row r="17" spans="2:14" s="203" customFormat="1" ht="27" customHeight="1">
      <c r="B17" s="1008" t="s">
        <v>992</v>
      </c>
      <c r="C17" s="1009"/>
      <c r="D17" s="1010"/>
      <c r="E17" s="297"/>
      <c r="F17" s="58" t="s">
        <v>210</v>
      </c>
      <c r="G17" s="975" t="s">
        <v>955</v>
      </c>
      <c r="H17" s="976"/>
      <c r="I17" s="975" t="s">
        <v>955</v>
      </c>
      <c r="J17" s="976"/>
      <c r="K17" s="975" t="s">
        <v>955</v>
      </c>
      <c r="L17" s="976"/>
      <c r="M17" s="975" t="s">
        <v>955</v>
      </c>
      <c r="N17" s="976"/>
    </row>
    <row r="18" spans="2:14" s="203" customFormat="1" ht="36" customHeight="1">
      <c r="B18" s="1011" t="s">
        <v>99</v>
      </c>
      <c r="C18" s="4"/>
      <c r="D18" s="59" t="s">
        <v>957</v>
      </c>
      <c r="E18" s="297"/>
      <c r="F18" s="74" t="s">
        <v>210</v>
      </c>
      <c r="G18" s="971" t="s">
        <v>955</v>
      </c>
      <c r="H18" s="972"/>
      <c r="I18" s="971" t="s">
        <v>955</v>
      </c>
      <c r="J18" s="972"/>
      <c r="K18" s="971" t="s">
        <v>955</v>
      </c>
      <c r="L18" s="972"/>
      <c r="M18" s="971" t="s">
        <v>955</v>
      </c>
      <c r="N18" s="972"/>
    </row>
    <row r="19" spans="2:14" s="203" customFormat="1" ht="27" customHeight="1">
      <c r="B19" s="1012"/>
      <c r="C19" s="60"/>
      <c r="D19" s="61" t="s">
        <v>993</v>
      </c>
      <c r="E19" s="297"/>
      <c r="F19" s="64" t="s">
        <v>211</v>
      </c>
      <c r="G19" s="975" t="s">
        <v>961</v>
      </c>
      <c r="H19" s="976"/>
      <c r="I19" s="975" t="s">
        <v>961</v>
      </c>
      <c r="J19" s="976"/>
      <c r="K19" s="975" t="s">
        <v>961</v>
      </c>
      <c r="L19" s="976"/>
      <c r="M19" s="975" t="s">
        <v>961</v>
      </c>
      <c r="N19" s="976"/>
    </row>
    <row r="20" spans="2:14" s="203" customFormat="1" ht="36" customHeight="1">
      <c r="B20" s="1011" t="s">
        <v>108</v>
      </c>
      <c r="C20" s="62"/>
      <c r="D20" s="63" t="s">
        <v>994</v>
      </c>
      <c r="E20" s="297"/>
      <c r="F20" s="64" t="s">
        <v>211</v>
      </c>
      <c r="G20" s="975" t="s">
        <v>961</v>
      </c>
      <c r="H20" s="976"/>
      <c r="I20" s="975" t="s">
        <v>961</v>
      </c>
      <c r="J20" s="976"/>
      <c r="K20" s="975" t="s">
        <v>961</v>
      </c>
      <c r="L20" s="976"/>
      <c r="M20" s="975" t="s">
        <v>961</v>
      </c>
      <c r="N20" s="976"/>
    </row>
    <row r="21" spans="2:14" s="203" customFormat="1" ht="27" customHeight="1">
      <c r="B21" s="1012"/>
      <c r="C21" s="62"/>
      <c r="D21" s="63" t="s">
        <v>960</v>
      </c>
      <c r="E21" s="297"/>
      <c r="F21" s="3" t="s">
        <v>211</v>
      </c>
      <c r="G21" s="975" t="s">
        <v>961</v>
      </c>
      <c r="H21" s="976"/>
      <c r="I21" s="975" t="s">
        <v>961</v>
      </c>
      <c r="J21" s="976"/>
      <c r="K21" s="975" t="s">
        <v>961</v>
      </c>
      <c r="L21" s="976"/>
      <c r="M21" s="975" t="s">
        <v>961</v>
      </c>
      <c r="N21" s="976"/>
    </row>
    <row r="22" spans="2:14" s="203" customFormat="1" ht="27" customHeight="1">
      <c r="B22" s="1013" t="s">
        <v>109</v>
      </c>
      <c r="C22" s="66"/>
      <c r="D22" s="67" t="s">
        <v>110</v>
      </c>
      <c r="E22" s="297"/>
      <c r="F22" s="64" t="s">
        <v>211</v>
      </c>
      <c r="G22" s="975" t="s">
        <v>961</v>
      </c>
      <c r="H22" s="976"/>
      <c r="I22" s="975" t="s">
        <v>961</v>
      </c>
      <c r="J22" s="976"/>
      <c r="K22" s="975" t="s">
        <v>961</v>
      </c>
      <c r="L22" s="976"/>
      <c r="M22" s="975" t="s">
        <v>961</v>
      </c>
      <c r="N22" s="976"/>
    </row>
    <row r="23" spans="2:14" s="203" customFormat="1" ht="25.5" customHeight="1">
      <c r="B23" s="1014"/>
      <c r="C23" s="66"/>
      <c r="D23" s="67" t="s">
        <v>111</v>
      </c>
      <c r="E23" s="297"/>
      <c r="F23" s="64" t="s">
        <v>211</v>
      </c>
      <c r="G23" s="975" t="s">
        <v>961</v>
      </c>
      <c r="H23" s="976"/>
      <c r="I23" s="975" t="s">
        <v>961</v>
      </c>
      <c r="J23" s="976"/>
      <c r="K23" s="975" t="s">
        <v>961</v>
      </c>
      <c r="L23" s="976"/>
      <c r="M23" s="975" t="s">
        <v>961</v>
      </c>
      <c r="N23" s="976"/>
    </row>
    <row r="24" spans="2:14" s="203" customFormat="1" ht="27" customHeight="1">
      <c r="B24" s="1014"/>
      <c r="C24" s="66"/>
      <c r="D24" s="67" t="s">
        <v>113</v>
      </c>
      <c r="E24" s="297"/>
      <c r="F24" s="64" t="s">
        <v>211</v>
      </c>
      <c r="G24" s="975" t="s">
        <v>961</v>
      </c>
      <c r="H24" s="976"/>
      <c r="I24" s="975" t="s">
        <v>961</v>
      </c>
      <c r="J24" s="976"/>
      <c r="K24" s="975" t="s">
        <v>961</v>
      </c>
      <c r="L24" s="976"/>
      <c r="M24" s="975" t="s">
        <v>961</v>
      </c>
      <c r="N24" s="976"/>
    </row>
    <row r="25" spans="2:14" ht="27" customHeight="1">
      <c r="B25" s="1014"/>
      <c r="C25" s="66"/>
      <c r="D25" s="67" t="s">
        <v>161</v>
      </c>
      <c r="E25" s="297"/>
      <c r="F25" s="64" t="s">
        <v>211</v>
      </c>
      <c r="G25" s="975" t="s">
        <v>961</v>
      </c>
      <c r="H25" s="976"/>
      <c r="I25" s="975" t="s">
        <v>961</v>
      </c>
      <c r="J25" s="976"/>
      <c r="K25" s="975" t="s">
        <v>961</v>
      </c>
      <c r="L25" s="976"/>
      <c r="M25" s="975" t="s">
        <v>961</v>
      </c>
      <c r="N25" s="976"/>
    </row>
    <row r="26" spans="2:14" ht="27" customHeight="1">
      <c r="B26" s="1014"/>
      <c r="C26" s="302"/>
      <c r="D26" s="303" t="s">
        <v>103</v>
      </c>
      <c r="E26" s="297"/>
      <c r="F26" s="64" t="s">
        <v>211</v>
      </c>
      <c r="G26" s="975" t="s">
        <v>961</v>
      </c>
      <c r="H26" s="976"/>
      <c r="I26" s="975" t="s">
        <v>961</v>
      </c>
      <c r="J26" s="976"/>
      <c r="K26" s="975" t="s">
        <v>961</v>
      </c>
      <c r="L26" s="976"/>
      <c r="M26" s="531"/>
      <c r="N26" s="64" t="s">
        <v>211</v>
      </c>
    </row>
    <row r="27" spans="2:14" ht="25.5" customHeight="1">
      <c r="B27" s="1015"/>
      <c r="C27" s="302"/>
      <c r="D27" s="303" t="s">
        <v>217</v>
      </c>
      <c r="E27" s="297"/>
      <c r="F27" s="64" t="s">
        <v>211</v>
      </c>
      <c r="G27" s="975" t="s">
        <v>961</v>
      </c>
      <c r="H27" s="976"/>
      <c r="I27" s="975" t="s">
        <v>961</v>
      </c>
      <c r="J27" s="976"/>
      <c r="K27" s="975" t="s">
        <v>961</v>
      </c>
      <c r="L27" s="976"/>
      <c r="M27" s="298"/>
      <c r="N27" s="64" t="s">
        <v>211</v>
      </c>
    </row>
    <row r="28" spans="2:14" ht="25.5" customHeight="1">
      <c r="B28" s="1013" t="s">
        <v>114</v>
      </c>
      <c r="C28" s="66"/>
      <c r="D28" s="67" t="s">
        <v>220</v>
      </c>
      <c r="E28" s="297"/>
      <c r="F28" s="64" t="s">
        <v>211</v>
      </c>
      <c r="G28" s="531"/>
      <c r="H28" s="64" t="s">
        <v>211</v>
      </c>
      <c r="I28" s="975" t="s">
        <v>961</v>
      </c>
      <c r="J28" s="976"/>
      <c r="K28" s="975" t="s">
        <v>961</v>
      </c>
      <c r="L28" s="976"/>
      <c r="M28" s="975" t="s">
        <v>961</v>
      </c>
      <c r="N28" s="976"/>
    </row>
    <row r="29" spans="2:14" ht="25.5" customHeight="1">
      <c r="B29" s="1014"/>
      <c r="C29" s="302"/>
      <c r="D29" s="303" t="s">
        <v>218</v>
      </c>
      <c r="E29" s="297"/>
      <c r="F29" s="64" t="s">
        <v>211</v>
      </c>
      <c r="G29" s="531"/>
      <c r="H29" s="64" t="s">
        <v>211</v>
      </c>
      <c r="I29" s="975" t="s">
        <v>961</v>
      </c>
      <c r="J29" s="976"/>
      <c r="K29" s="975" t="s">
        <v>961</v>
      </c>
      <c r="L29" s="976"/>
      <c r="M29" s="298"/>
      <c r="N29" s="64" t="s">
        <v>211</v>
      </c>
    </row>
    <row r="30" spans="2:14" ht="25.5" customHeight="1">
      <c r="B30" s="1014"/>
      <c r="C30" s="66"/>
      <c r="D30" s="67" t="s">
        <v>219</v>
      </c>
      <c r="E30" s="297"/>
      <c r="F30" s="64" t="s">
        <v>211</v>
      </c>
      <c r="G30" s="531"/>
      <c r="H30" s="64" t="s">
        <v>211</v>
      </c>
      <c r="I30" s="975" t="s">
        <v>961</v>
      </c>
      <c r="J30" s="976"/>
      <c r="K30" s="975" t="s">
        <v>961</v>
      </c>
      <c r="L30" s="976"/>
      <c r="M30" s="975" t="s">
        <v>961</v>
      </c>
      <c r="N30" s="976"/>
    </row>
    <row r="31" spans="2:14" ht="25.5" customHeight="1">
      <c r="B31" s="1015"/>
      <c r="C31" s="302"/>
      <c r="D31" s="303" t="s">
        <v>95</v>
      </c>
      <c r="E31" s="297"/>
      <c r="F31" s="64" t="s">
        <v>211</v>
      </c>
      <c r="G31" s="531"/>
      <c r="H31" s="64" t="s">
        <v>211</v>
      </c>
      <c r="I31" s="975" t="s">
        <v>961</v>
      </c>
      <c r="J31" s="976"/>
      <c r="K31" s="975" t="s">
        <v>961</v>
      </c>
      <c r="L31" s="976"/>
      <c r="M31" s="531"/>
      <c r="N31" s="64" t="s">
        <v>211</v>
      </c>
    </row>
    <row r="32" spans="2:14" ht="27" customHeight="1">
      <c r="B32" s="68" t="s">
        <v>115</v>
      </c>
      <c r="C32" s="304"/>
      <c r="D32" s="303" t="s">
        <v>116</v>
      </c>
      <c r="E32" s="297"/>
      <c r="F32" s="64" t="s">
        <v>211</v>
      </c>
      <c r="G32" s="531"/>
      <c r="H32" s="64" t="s">
        <v>211</v>
      </c>
      <c r="I32" s="531"/>
      <c r="J32" s="64" t="s">
        <v>211</v>
      </c>
      <c r="K32" s="531"/>
      <c r="L32" s="64" t="s">
        <v>211</v>
      </c>
      <c r="M32" s="531"/>
      <c r="N32" s="64" t="s">
        <v>211</v>
      </c>
    </row>
    <row r="33" spans="2:14" ht="25.5" customHeight="1">
      <c r="B33" s="211"/>
      <c r="C33" s="212"/>
      <c r="D33" s="79" t="s">
        <v>117</v>
      </c>
      <c r="E33" s="297"/>
      <c r="F33" s="64" t="s">
        <v>211</v>
      </c>
      <c r="G33" s="975" t="s">
        <v>961</v>
      </c>
      <c r="H33" s="976"/>
      <c r="I33" s="975" t="s">
        <v>961</v>
      </c>
      <c r="J33" s="976"/>
      <c r="K33" s="975" t="s">
        <v>961</v>
      </c>
      <c r="L33" s="976"/>
      <c r="M33" s="975" t="s">
        <v>961</v>
      </c>
      <c r="N33" s="976"/>
    </row>
    <row r="34" spans="2:14" ht="27" customHeight="1">
      <c r="B34" s="204"/>
      <c r="C34" s="205"/>
      <c r="D34" s="70" t="s">
        <v>208</v>
      </c>
      <c r="E34" s="71" t="str">
        <f>IF(COUNT(E16:E33)=0," ",SUM(E16:E33))</f>
        <v> </v>
      </c>
      <c r="F34" s="75" t="s">
        <v>211</v>
      </c>
      <c r="G34" s="72" t="str">
        <f>IF(COUNT(G16:G33)=0," ",SUM(G16:G33))</f>
        <v> </v>
      </c>
      <c r="H34" s="76" t="s">
        <v>211</v>
      </c>
      <c r="I34" s="72" t="str">
        <f>IF(COUNT(I16:I33)=0," ",SUM(I16:I33))</f>
        <v> </v>
      </c>
      <c r="J34" s="76" t="s">
        <v>211</v>
      </c>
      <c r="K34" s="77" t="str">
        <f>IF(COUNT(K16:K33)=0," ",SUM(K16:K33))</f>
        <v> </v>
      </c>
      <c r="L34" s="73" t="s">
        <v>211</v>
      </c>
      <c r="M34" s="77" t="str">
        <f>IF(COUNT(M16:M33)=0," ",SUM(M16:M33))</f>
        <v> </v>
      </c>
      <c r="N34" s="73" t="s">
        <v>211</v>
      </c>
    </row>
    <row r="35" spans="2:14" ht="9" customHeight="1">
      <c r="B35" s="206"/>
      <c r="C35" s="206"/>
      <c r="D35" s="207"/>
      <c r="E35" s="208"/>
      <c r="F35" s="213"/>
      <c r="G35" s="208"/>
      <c r="H35" s="214"/>
      <c r="I35" s="208"/>
      <c r="J35" s="214"/>
      <c r="K35" s="208"/>
      <c r="L35" s="69"/>
      <c r="M35" s="208"/>
      <c r="N35" s="69"/>
    </row>
    <row r="36" spans="2:4" s="2" customFormat="1" ht="13.5" customHeight="1">
      <c r="B36" s="113" t="s">
        <v>100</v>
      </c>
      <c r="C36" s="215"/>
      <c r="D36" s="215"/>
    </row>
    <row r="37" spans="2:4" s="557" customFormat="1" ht="13.5" customHeight="1">
      <c r="B37" s="467" t="s">
        <v>995</v>
      </c>
      <c r="C37" s="563"/>
      <c r="D37" s="563"/>
    </row>
    <row r="38" spans="2:4" ht="13.5" customHeight="1">
      <c r="B38" s="171" t="s">
        <v>996</v>
      </c>
      <c r="C38" s="216"/>
      <c r="D38" s="216"/>
    </row>
    <row r="39" spans="2:4" s="565" customFormat="1" ht="13.5" customHeight="1">
      <c r="B39" s="558" t="s">
        <v>997</v>
      </c>
      <c r="C39" s="564"/>
      <c r="D39" s="564"/>
    </row>
    <row r="40" spans="2:4" ht="13.5" customHeight="1">
      <c r="B40" s="171" t="s">
        <v>998</v>
      </c>
      <c r="C40" s="216"/>
      <c r="D40" s="216"/>
    </row>
    <row r="41" spans="2:4" s="565" customFormat="1" ht="13.5" customHeight="1">
      <c r="B41" s="558" t="s">
        <v>999</v>
      </c>
      <c r="C41" s="564"/>
      <c r="D41" s="564"/>
    </row>
    <row r="42" spans="2:4" ht="13.5" customHeight="1">
      <c r="B42" s="171" t="s">
        <v>1000</v>
      </c>
      <c r="C42" s="216"/>
      <c r="D42" s="216"/>
    </row>
    <row r="43" spans="2:4" s="565" customFormat="1" ht="13.5" customHeight="1">
      <c r="B43" s="558" t="s">
        <v>1001</v>
      </c>
      <c r="C43" s="564"/>
      <c r="D43" s="564"/>
    </row>
  </sheetData>
  <sheetProtection/>
  <mergeCells count="79">
    <mergeCell ref="G33:H33"/>
    <mergeCell ref="I33:J33"/>
    <mergeCell ref="K33:L33"/>
    <mergeCell ref="M33:N33"/>
    <mergeCell ref="M28:N28"/>
    <mergeCell ref="I29:J29"/>
    <mergeCell ref="K29:L29"/>
    <mergeCell ref="I30:J30"/>
    <mergeCell ref="K30:L30"/>
    <mergeCell ref="M30:N30"/>
    <mergeCell ref="G27:H27"/>
    <mergeCell ref="I27:J27"/>
    <mergeCell ref="K27:L27"/>
    <mergeCell ref="B28:B31"/>
    <mergeCell ref="I28:J28"/>
    <mergeCell ref="K28:L28"/>
    <mergeCell ref="I31:J31"/>
    <mergeCell ref="K31:L31"/>
    <mergeCell ref="G25:H25"/>
    <mergeCell ref="I25:J25"/>
    <mergeCell ref="K25:L25"/>
    <mergeCell ref="M25:N25"/>
    <mergeCell ref="G26:H26"/>
    <mergeCell ref="I26:J26"/>
    <mergeCell ref="K26:L26"/>
    <mergeCell ref="K23:L23"/>
    <mergeCell ref="M23:N23"/>
    <mergeCell ref="G24:H24"/>
    <mergeCell ref="I24:J24"/>
    <mergeCell ref="K24:L24"/>
    <mergeCell ref="M24:N24"/>
    <mergeCell ref="I21:J21"/>
    <mergeCell ref="K21:L21"/>
    <mergeCell ref="M21:N21"/>
    <mergeCell ref="B22:B27"/>
    <mergeCell ref="G22:H22"/>
    <mergeCell ref="I22:J22"/>
    <mergeCell ref="K22:L22"/>
    <mergeCell ref="M22:N22"/>
    <mergeCell ref="G23:H23"/>
    <mergeCell ref="I23:J23"/>
    <mergeCell ref="G19:H19"/>
    <mergeCell ref="I19:J19"/>
    <mergeCell ref="K19:L19"/>
    <mergeCell ref="M19:N19"/>
    <mergeCell ref="B20:B21"/>
    <mergeCell ref="G20:H20"/>
    <mergeCell ref="I20:J20"/>
    <mergeCell ref="K20:L20"/>
    <mergeCell ref="M20:N20"/>
    <mergeCell ref="G21:H21"/>
    <mergeCell ref="B17:D17"/>
    <mergeCell ref="G17:H17"/>
    <mergeCell ref="I17:J17"/>
    <mergeCell ref="K17:L17"/>
    <mergeCell ref="M17:N17"/>
    <mergeCell ref="B18:B19"/>
    <mergeCell ref="G18:H18"/>
    <mergeCell ref="I18:J18"/>
    <mergeCell ref="K18:L18"/>
    <mergeCell ref="M18:N18"/>
    <mergeCell ref="I15:J15"/>
    <mergeCell ref="K15:L15"/>
    <mergeCell ref="M15:N15"/>
    <mergeCell ref="B16:D16"/>
    <mergeCell ref="G16:H16"/>
    <mergeCell ref="I16:J16"/>
    <mergeCell ref="K16:L16"/>
    <mergeCell ref="M16:N16"/>
    <mergeCell ref="B3:N3"/>
    <mergeCell ref="B4:N4"/>
    <mergeCell ref="B14:D15"/>
    <mergeCell ref="E14:F14"/>
    <mergeCell ref="G14:H14"/>
    <mergeCell ref="I14:J14"/>
    <mergeCell ref="K14:L14"/>
    <mergeCell ref="M14:N14"/>
    <mergeCell ref="E15:F15"/>
    <mergeCell ref="G15:H15"/>
  </mergeCells>
  <printOptions/>
  <pageMargins left="0.7086614173228347" right="0.1968503937007874" top="0.3937007874015748" bottom="0.5118110236220472" header="0.31496062992125984" footer="0.2755905511811024"/>
  <pageSetup horizontalDpi="300" verticalDpi="300" orientation="portrait" paperSize="9" scale="92" r:id="rId1"/>
  <headerFooter scaleWithDoc="0" alignWithMargins="0">
    <oddFooter>&amp;L&amp;9 2017.10&amp;C-13-</oddFooter>
    <firstFooter>&amp;L&amp;9 2013.10&amp;C-12-</firstFooter>
  </headerFooter>
</worksheet>
</file>

<file path=xl/worksheets/sheet15.xml><?xml version="1.0" encoding="utf-8"?>
<worksheet xmlns="http://schemas.openxmlformats.org/spreadsheetml/2006/main" xmlns:r="http://schemas.openxmlformats.org/officeDocument/2006/relationships">
  <sheetPr>
    <pageSetUpPr fitToPage="1"/>
  </sheetPr>
  <dimension ref="A1:X28"/>
  <sheetViews>
    <sheetView workbookViewId="0" topLeftCell="A1">
      <selection activeCell="J29" sqref="J29"/>
    </sheetView>
  </sheetViews>
  <sheetFormatPr defaultColWidth="3.625" defaultRowHeight="13.5"/>
  <cols>
    <col min="1" max="1" width="3.625" style="432" customWidth="1"/>
    <col min="2" max="2" width="3.125" style="432" customWidth="1"/>
    <col min="3" max="4" width="3.625" style="432" customWidth="1"/>
    <col min="5" max="5" width="9.625" style="432" customWidth="1"/>
    <col min="6" max="6" width="2.375" style="432" customWidth="1"/>
    <col min="7" max="7" width="23.625" style="432" customWidth="1"/>
    <col min="8" max="8" width="7.625" style="432" customWidth="1"/>
    <col min="9" max="9" width="2.625" style="432" customWidth="1"/>
    <col min="10" max="10" width="3.625" style="432" customWidth="1"/>
    <col min="11" max="11" width="2.625" style="432" customWidth="1"/>
    <col min="12" max="12" width="3.625" style="432" customWidth="1"/>
    <col min="13" max="13" width="2.625" style="432" customWidth="1"/>
    <col min="14" max="14" width="7.625" style="432" customWidth="1"/>
    <col min="15" max="15" width="2.625" style="432" customWidth="1"/>
    <col min="16" max="16" width="3.625" style="432" customWidth="1"/>
    <col min="17" max="17" width="2.625" style="432" customWidth="1"/>
    <col min="18" max="18" width="3.625" style="432" customWidth="1"/>
    <col min="19" max="19" width="2.625" style="432" customWidth="1"/>
    <col min="20" max="16384" width="3.625" style="432" customWidth="1"/>
  </cols>
  <sheetData>
    <row r="1" spans="1:21" ht="18" customHeight="1">
      <c r="A1" s="1" t="s">
        <v>23</v>
      </c>
      <c r="B1" s="430"/>
      <c r="C1" s="430"/>
      <c r="D1" s="430"/>
      <c r="E1" s="430"/>
      <c r="F1" s="430"/>
      <c r="G1" s="431"/>
      <c r="H1" s="431"/>
      <c r="I1" s="430"/>
      <c r="J1" s="430"/>
      <c r="K1" s="430"/>
      <c r="L1" s="430"/>
      <c r="M1" s="430"/>
      <c r="N1" s="430"/>
      <c r="O1" s="430"/>
      <c r="P1" s="430"/>
      <c r="Q1" s="430"/>
      <c r="R1" s="430"/>
      <c r="S1" s="430"/>
      <c r="T1" s="430"/>
      <c r="U1" s="430"/>
    </row>
    <row r="2" spans="1:24" ht="13.5" customHeight="1">
      <c r="A2" s="430"/>
      <c r="B2" s="430"/>
      <c r="C2" s="430"/>
      <c r="D2" s="430"/>
      <c r="E2" s="430"/>
      <c r="F2" s="430"/>
      <c r="G2" s="431"/>
      <c r="H2" s="431"/>
      <c r="I2" s="430"/>
      <c r="J2" s="430"/>
      <c r="K2" s="430"/>
      <c r="L2" s="430"/>
      <c r="M2" s="430"/>
      <c r="N2" s="430"/>
      <c r="O2" s="430"/>
      <c r="P2" s="430"/>
      <c r="Q2" s="430"/>
      <c r="R2" s="430"/>
      <c r="S2" s="430"/>
      <c r="T2" s="430"/>
      <c r="U2" s="430"/>
      <c r="X2" s="432" t="s">
        <v>827</v>
      </c>
    </row>
    <row r="3" spans="1:21" ht="18" customHeight="1">
      <c r="A3" s="430"/>
      <c r="B3" s="450" t="s">
        <v>836</v>
      </c>
      <c r="C3" s="281" t="s">
        <v>837</v>
      </c>
      <c r="D3" s="430"/>
      <c r="E3" s="430"/>
      <c r="F3" s="430"/>
      <c r="G3" s="430"/>
      <c r="H3" s="430"/>
      <c r="I3" s="430"/>
      <c r="J3" s="430"/>
      <c r="K3" s="430"/>
      <c r="L3" s="430"/>
      <c r="M3" s="430"/>
      <c r="N3" s="430"/>
      <c r="O3" s="430"/>
      <c r="P3" s="430"/>
      <c r="Q3" s="430"/>
      <c r="R3" s="430"/>
      <c r="S3" s="430"/>
      <c r="T3" s="430"/>
      <c r="U3" s="430"/>
    </row>
    <row r="4" spans="1:22" ht="18" customHeight="1">
      <c r="A4" s="430"/>
      <c r="C4" s="444" t="s">
        <v>838</v>
      </c>
      <c r="D4" s="433"/>
      <c r="E4" s="433"/>
      <c r="F4" s="433"/>
      <c r="G4" s="433"/>
      <c r="H4" s="433"/>
      <c r="I4" s="433"/>
      <c r="J4" s="433"/>
      <c r="K4" s="433"/>
      <c r="L4" s="433"/>
      <c r="M4" s="433"/>
      <c r="N4" s="433"/>
      <c r="O4" s="433"/>
      <c r="P4" s="433"/>
      <c r="Q4" s="433"/>
      <c r="R4" s="433"/>
      <c r="S4" s="433"/>
      <c r="T4" s="433"/>
      <c r="U4" s="433"/>
      <c r="V4" s="434"/>
    </row>
    <row r="5" spans="1:23" s="438" customFormat="1" ht="19.5" customHeight="1">
      <c r="A5" s="435"/>
      <c r="B5" s="436"/>
      <c r="C5" s="437" t="s">
        <v>852</v>
      </c>
      <c r="G5" s="437"/>
      <c r="H5" s="437"/>
      <c r="I5" s="437"/>
      <c r="J5" s="437"/>
      <c r="K5" s="437"/>
      <c r="L5" s="437"/>
      <c r="M5" s="437"/>
      <c r="N5" s="437"/>
      <c r="O5" s="437"/>
      <c r="P5" s="437"/>
      <c r="Q5" s="437"/>
      <c r="R5" s="437"/>
      <c r="S5" s="437"/>
      <c r="T5" s="437"/>
      <c r="U5" s="437"/>
      <c r="V5" s="439"/>
      <c r="W5" s="439"/>
    </row>
    <row r="6" spans="1:22" s="438" customFormat="1" ht="16.5" customHeight="1">
      <c r="A6" s="435"/>
      <c r="B6" s="435"/>
      <c r="D6" s="462" t="s">
        <v>828</v>
      </c>
      <c r="E6" s="451" t="s">
        <v>839</v>
      </c>
      <c r="G6" s="437"/>
      <c r="H6" s="437"/>
      <c r="I6" s="437"/>
      <c r="J6" s="437"/>
      <c r="K6" s="437"/>
      <c r="L6" s="437"/>
      <c r="M6" s="437"/>
      <c r="N6" s="437"/>
      <c r="O6" s="437"/>
      <c r="P6" s="437"/>
      <c r="Q6" s="437"/>
      <c r="R6" s="437"/>
      <c r="S6" s="437"/>
      <c r="T6" s="437"/>
      <c r="U6" s="437"/>
      <c r="V6" s="440"/>
    </row>
    <row r="7" spans="1:21" s="438" customFormat="1" ht="16.5" customHeight="1">
      <c r="A7" s="435"/>
      <c r="B7" s="435"/>
      <c r="D7" s="463" t="s">
        <v>829</v>
      </c>
      <c r="E7" s="451" t="s">
        <v>881</v>
      </c>
      <c r="G7" s="437"/>
      <c r="H7" s="437"/>
      <c r="I7" s="437"/>
      <c r="J7" s="437"/>
      <c r="K7" s="437"/>
      <c r="L7" s="437"/>
      <c r="M7" s="437"/>
      <c r="N7" s="437"/>
      <c r="O7" s="437"/>
      <c r="P7" s="437"/>
      <c r="Q7" s="437"/>
      <c r="R7" s="437"/>
      <c r="S7" s="437"/>
      <c r="T7" s="437"/>
      <c r="U7" s="437"/>
    </row>
    <row r="8" spans="1:21" s="438" customFormat="1" ht="16.5" customHeight="1">
      <c r="A8" s="435"/>
      <c r="B8" s="435"/>
      <c r="D8" s="463" t="s">
        <v>830</v>
      </c>
      <c r="E8" s="451" t="s">
        <v>840</v>
      </c>
      <c r="G8" s="437"/>
      <c r="H8" s="437"/>
      <c r="I8" s="437"/>
      <c r="J8" s="437"/>
      <c r="K8" s="437"/>
      <c r="L8" s="437"/>
      <c r="M8" s="437"/>
      <c r="N8" s="437"/>
      <c r="O8" s="437"/>
      <c r="P8" s="437"/>
      <c r="Q8" s="437"/>
      <c r="R8" s="437"/>
      <c r="S8" s="437"/>
      <c r="T8" s="437"/>
      <c r="U8" s="437"/>
    </row>
    <row r="9" spans="1:21" ht="15" customHeight="1">
      <c r="A9" s="430"/>
      <c r="B9" s="430"/>
      <c r="C9" s="430"/>
      <c r="D9" s="430"/>
      <c r="E9" s="430"/>
      <c r="F9" s="430"/>
      <c r="G9" s="430"/>
      <c r="H9" s="430"/>
      <c r="I9" s="430"/>
      <c r="J9" s="430"/>
      <c r="K9" s="430"/>
      <c r="L9" s="430"/>
      <c r="M9" s="430"/>
      <c r="N9" s="430"/>
      <c r="O9" s="430"/>
      <c r="P9" s="430"/>
      <c r="Q9" s="430"/>
      <c r="R9" s="430"/>
      <c r="S9" s="430"/>
      <c r="T9" s="430"/>
      <c r="U9" s="430"/>
    </row>
    <row r="10" spans="1:19" ht="18" customHeight="1">
      <c r="A10" s="430"/>
      <c r="B10" s="430"/>
      <c r="C10" s="441" t="s">
        <v>831</v>
      </c>
      <c r="D10" s="441"/>
      <c r="E10" s="441"/>
      <c r="F10" s="430"/>
      <c r="G10" s="442"/>
      <c r="H10" s="442"/>
      <c r="I10" s="442"/>
      <c r="J10" s="442"/>
      <c r="K10" s="442"/>
      <c r="L10" s="442"/>
      <c r="M10" s="442"/>
      <c r="N10" s="442"/>
      <c r="O10" s="442"/>
      <c r="P10" s="442"/>
      <c r="Q10" s="442"/>
      <c r="R10" s="442"/>
      <c r="S10" s="442"/>
    </row>
    <row r="11" spans="1:19" ht="16.5" customHeight="1">
      <c r="A11" s="430"/>
      <c r="B11" s="430"/>
      <c r="C11" s="458" t="s">
        <v>828</v>
      </c>
      <c r="D11" s="202" t="s">
        <v>851</v>
      </c>
      <c r="F11" s="430"/>
      <c r="G11" s="442"/>
      <c r="H11" s="442"/>
      <c r="I11" s="442"/>
      <c r="J11" s="442"/>
      <c r="K11" s="442"/>
      <c r="L11" s="442"/>
      <c r="M11" s="442"/>
      <c r="N11" s="442"/>
      <c r="O11" s="442"/>
      <c r="P11" s="442"/>
      <c r="Q11" s="442"/>
      <c r="R11" s="442"/>
      <c r="S11" s="442"/>
    </row>
    <row r="12" spans="1:19" s="445" customFormat="1" ht="14.25" customHeight="1">
      <c r="A12" s="444"/>
      <c r="B12" s="444"/>
      <c r="C12" s="459"/>
      <c r="D12" s="454" t="s">
        <v>849</v>
      </c>
      <c r="F12" s="444"/>
      <c r="G12" s="446"/>
      <c r="H12" s="446"/>
      <c r="I12" s="446"/>
      <c r="J12" s="446"/>
      <c r="K12" s="446"/>
      <c r="L12" s="446"/>
      <c r="M12" s="446"/>
      <c r="N12" s="446"/>
      <c r="O12" s="446"/>
      <c r="P12" s="446"/>
      <c r="Q12" s="446"/>
      <c r="R12" s="446"/>
      <c r="S12" s="446"/>
    </row>
    <row r="13" spans="1:19" ht="16.5" customHeight="1">
      <c r="A13" s="430"/>
      <c r="B13" s="430"/>
      <c r="C13" s="458" t="s">
        <v>829</v>
      </c>
      <c r="D13" s="443" t="s">
        <v>832</v>
      </c>
      <c r="F13" s="430"/>
      <c r="G13" s="442"/>
      <c r="H13" s="442"/>
      <c r="I13" s="442"/>
      <c r="J13" s="442"/>
      <c r="K13" s="442"/>
      <c r="L13" s="442"/>
      <c r="M13" s="442"/>
      <c r="N13" s="442"/>
      <c r="O13" s="442"/>
      <c r="P13" s="442"/>
      <c r="Q13" s="442"/>
      <c r="R13" s="442"/>
      <c r="S13" s="442"/>
    </row>
    <row r="14" spans="1:21" ht="18" customHeight="1">
      <c r="A14" s="430"/>
      <c r="B14" s="430"/>
      <c r="C14" s="430"/>
      <c r="D14" s="430"/>
      <c r="E14" s="430"/>
      <c r="F14" s="430"/>
      <c r="G14" s="430"/>
      <c r="H14" s="430"/>
      <c r="I14" s="430"/>
      <c r="J14" s="430"/>
      <c r="K14" s="430"/>
      <c r="L14" s="430"/>
      <c r="M14" s="430"/>
      <c r="N14" s="430"/>
      <c r="O14" s="430"/>
      <c r="P14" s="430"/>
      <c r="Q14" s="430"/>
      <c r="R14" s="430"/>
      <c r="S14" s="430"/>
      <c r="T14" s="430"/>
      <c r="U14" s="430"/>
    </row>
    <row r="15" spans="1:19" s="448" customFormat="1" ht="25.5" customHeight="1">
      <c r="A15" s="447"/>
      <c r="B15" s="1023" t="s">
        <v>833</v>
      </c>
      <c r="C15" s="1024"/>
      <c r="D15" s="1024"/>
      <c r="E15" s="1024"/>
      <c r="F15" s="1025"/>
      <c r="G15" s="1029" t="s">
        <v>841</v>
      </c>
      <c r="H15" s="1031" t="s">
        <v>842</v>
      </c>
      <c r="I15" s="1032"/>
      <c r="J15" s="1032"/>
      <c r="K15" s="1032"/>
      <c r="L15" s="1032"/>
      <c r="M15" s="1033"/>
      <c r="N15" s="1031" t="s">
        <v>27</v>
      </c>
      <c r="O15" s="1032"/>
      <c r="P15" s="1032"/>
      <c r="Q15" s="1032"/>
      <c r="R15" s="1032"/>
      <c r="S15" s="1033"/>
    </row>
    <row r="16" spans="1:19" s="448" customFormat="1" ht="25.5" customHeight="1" thickBot="1">
      <c r="A16" s="447"/>
      <c r="B16" s="1026"/>
      <c r="C16" s="1027"/>
      <c r="D16" s="1027"/>
      <c r="E16" s="1027"/>
      <c r="F16" s="1028"/>
      <c r="G16" s="1030"/>
      <c r="H16" s="1034"/>
      <c r="I16" s="1035"/>
      <c r="J16" s="1035"/>
      <c r="K16" s="1035"/>
      <c r="L16" s="1035"/>
      <c r="M16" s="1036"/>
      <c r="N16" s="1034"/>
      <c r="O16" s="1035"/>
      <c r="P16" s="1035"/>
      <c r="Q16" s="1035"/>
      <c r="R16" s="1035"/>
      <c r="S16" s="1036"/>
    </row>
    <row r="17" spans="1:19" s="448" customFormat="1" ht="36" customHeight="1" thickTop="1">
      <c r="A17" s="447"/>
      <c r="B17" s="1016"/>
      <c r="C17" s="1017"/>
      <c r="D17" s="1018"/>
      <c r="E17" s="1018"/>
      <c r="F17" s="1019"/>
      <c r="G17" s="1020"/>
      <c r="H17" s="504"/>
      <c r="I17" s="505" t="s">
        <v>131</v>
      </c>
      <c r="J17" s="506"/>
      <c r="K17" s="505" t="s">
        <v>132</v>
      </c>
      <c r="L17" s="506"/>
      <c r="M17" s="507" t="s">
        <v>133</v>
      </c>
      <c r="N17" s="504"/>
      <c r="O17" s="505" t="s">
        <v>131</v>
      </c>
      <c r="P17" s="506"/>
      <c r="Q17" s="505" t="s">
        <v>132</v>
      </c>
      <c r="R17" s="506"/>
      <c r="S17" s="507" t="s">
        <v>133</v>
      </c>
    </row>
    <row r="18" spans="1:19" s="448" customFormat="1" ht="36" customHeight="1" thickBot="1">
      <c r="A18" s="447"/>
      <c r="B18" s="465" t="s">
        <v>834</v>
      </c>
      <c r="C18" s="1022"/>
      <c r="D18" s="1022"/>
      <c r="E18" s="1022"/>
      <c r="F18" s="466" t="s">
        <v>835</v>
      </c>
      <c r="G18" s="1021"/>
      <c r="H18" s="499"/>
      <c r="I18" s="500" t="s">
        <v>131</v>
      </c>
      <c r="J18" s="501"/>
      <c r="K18" s="500" t="s">
        <v>132</v>
      </c>
      <c r="L18" s="501"/>
      <c r="M18" s="502" t="s">
        <v>133</v>
      </c>
      <c r="N18" s="503"/>
      <c r="O18" s="500" t="s">
        <v>131</v>
      </c>
      <c r="P18" s="501"/>
      <c r="Q18" s="500" t="s">
        <v>132</v>
      </c>
      <c r="R18" s="501"/>
      <c r="S18" s="502" t="s">
        <v>133</v>
      </c>
    </row>
    <row r="19" spans="1:19" s="448" customFormat="1" ht="36" customHeight="1" thickTop="1">
      <c r="A19" s="447"/>
      <c r="B19" s="1016"/>
      <c r="C19" s="1017"/>
      <c r="D19" s="1018"/>
      <c r="E19" s="1018"/>
      <c r="F19" s="1019"/>
      <c r="G19" s="1020"/>
      <c r="H19" s="504"/>
      <c r="I19" s="505" t="s">
        <v>131</v>
      </c>
      <c r="J19" s="506"/>
      <c r="K19" s="505" t="s">
        <v>132</v>
      </c>
      <c r="L19" s="506"/>
      <c r="M19" s="507" t="s">
        <v>133</v>
      </c>
      <c r="N19" s="504"/>
      <c r="O19" s="505" t="s">
        <v>131</v>
      </c>
      <c r="P19" s="506"/>
      <c r="Q19" s="505" t="s">
        <v>132</v>
      </c>
      <c r="R19" s="506"/>
      <c r="S19" s="507" t="s">
        <v>133</v>
      </c>
    </row>
    <row r="20" spans="1:19" s="448" customFormat="1" ht="36" customHeight="1" thickBot="1">
      <c r="A20" s="447"/>
      <c r="B20" s="465" t="s">
        <v>22</v>
      </c>
      <c r="C20" s="1022"/>
      <c r="D20" s="1022"/>
      <c r="E20" s="1022"/>
      <c r="F20" s="466" t="s">
        <v>75</v>
      </c>
      <c r="G20" s="1021"/>
      <c r="H20" s="499"/>
      <c r="I20" s="500" t="s">
        <v>131</v>
      </c>
      <c r="J20" s="501"/>
      <c r="K20" s="500" t="s">
        <v>132</v>
      </c>
      <c r="L20" s="501"/>
      <c r="M20" s="502" t="s">
        <v>133</v>
      </c>
      <c r="N20" s="503"/>
      <c r="O20" s="500" t="s">
        <v>131</v>
      </c>
      <c r="P20" s="501"/>
      <c r="Q20" s="500" t="s">
        <v>132</v>
      </c>
      <c r="R20" s="501"/>
      <c r="S20" s="502" t="s">
        <v>133</v>
      </c>
    </row>
    <row r="21" spans="1:19" s="448" customFormat="1" ht="36" customHeight="1" thickTop="1">
      <c r="A21" s="447"/>
      <c r="B21" s="1016"/>
      <c r="C21" s="1017"/>
      <c r="D21" s="1018"/>
      <c r="E21" s="1018"/>
      <c r="F21" s="1019"/>
      <c r="G21" s="1020"/>
      <c r="H21" s="504"/>
      <c r="I21" s="505" t="s">
        <v>131</v>
      </c>
      <c r="J21" s="506"/>
      <c r="K21" s="505" t="s">
        <v>132</v>
      </c>
      <c r="L21" s="506"/>
      <c r="M21" s="507" t="s">
        <v>133</v>
      </c>
      <c r="N21" s="504"/>
      <c r="O21" s="505" t="s">
        <v>131</v>
      </c>
      <c r="P21" s="506"/>
      <c r="Q21" s="505" t="s">
        <v>132</v>
      </c>
      <c r="R21" s="506"/>
      <c r="S21" s="507" t="s">
        <v>133</v>
      </c>
    </row>
    <row r="22" spans="1:19" s="448" customFormat="1" ht="36" customHeight="1" thickBot="1">
      <c r="A22" s="447"/>
      <c r="B22" s="465" t="s">
        <v>22</v>
      </c>
      <c r="C22" s="1022"/>
      <c r="D22" s="1022"/>
      <c r="E22" s="1022"/>
      <c r="F22" s="466" t="s">
        <v>75</v>
      </c>
      <c r="G22" s="1021"/>
      <c r="H22" s="499"/>
      <c r="I22" s="500" t="s">
        <v>131</v>
      </c>
      <c r="J22" s="501"/>
      <c r="K22" s="500" t="s">
        <v>132</v>
      </c>
      <c r="L22" s="501"/>
      <c r="M22" s="502" t="s">
        <v>133</v>
      </c>
      <c r="N22" s="503"/>
      <c r="O22" s="500" t="s">
        <v>131</v>
      </c>
      <c r="P22" s="501"/>
      <c r="Q22" s="500" t="s">
        <v>132</v>
      </c>
      <c r="R22" s="501"/>
      <c r="S22" s="502" t="s">
        <v>133</v>
      </c>
    </row>
    <row r="23" spans="1:19" s="448" customFormat="1" ht="36" customHeight="1" thickTop="1">
      <c r="A23" s="447"/>
      <c r="B23" s="1016"/>
      <c r="C23" s="1017"/>
      <c r="D23" s="1018"/>
      <c r="E23" s="1018"/>
      <c r="F23" s="1019"/>
      <c r="G23" s="1020"/>
      <c r="H23" s="504"/>
      <c r="I23" s="505" t="s">
        <v>131</v>
      </c>
      <c r="J23" s="506"/>
      <c r="K23" s="505" t="s">
        <v>132</v>
      </c>
      <c r="L23" s="506"/>
      <c r="M23" s="507" t="s">
        <v>133</v>
      </c>
      <c r="N23" s="504"/>
      <c r="O23" s="505" t="s">
        <v>131</v>
      </c>
      <c r="P23" s="506"/>
      <c r="Q23" s="505" t="s">
        <v>132</v>
      </c>
      <c r="R23" s="506"/>
      <c r="S23" s="507" t="s">
        <v>133</v>
      </c>
    </row>
    <row r="24" spans="1:19" s="448" customFormat="1" ht="36" customHeight="1" thickBot="1">
      <c r="A24" s="447"/>
      <c r="B24" s="465" t="s">
        <v>22</v>
      </c>
      <c r="C24" s="1022"/>
      <c r="D24" s="1022"/>
      <c r="E24" s="1022"/>
      <c r="F24" s="466" t="s">
        <v>75</v>
      </c>
      <c r="G24" s="1021"/>
      <c r="H24" s="499"/>
      <c r="I24" s="500" t="s">
        <v>131</v>
      </c>
      <c r="J24" s="501"/>
      <c r="K24" s="500" t="s">
        <v>132</v>
      </c>
      <c r="L24" s="501"/>
      <c r="M24" s="502" t="s">
        <v>133</v>
      </c>
      <c r="N24" s="503"/>
      <c r="O24" s="500" t="s">
        <v>131</v>
      </c>
      <c r="P24" s="501"/>
      <c r="Q24" s="500" t="s">
        <v>132</v>
      </c>
      <c r="R24" s="501"/>
      <c r="S24" s="502" t="s">
        <v>133</v>
      </c>
    </row>
    <row r="25" spans="1:19" s="448" customFormat="1" ht="36" customHeight="1" thickTop="1">
      <c r="A25" s="447"/>
      <c r="B25" s="1016"/>
      <c r="C25" s="1017"/>
      <c r="D25" s="1018"/>
      <c r="E25" s="1018"/>
      <c r="F25" s="1019"/>
      <c r="G25" s="1020"/>
      <c r="H25" s="504"/>
      <c r="I25" s="505" t="s">
        <v>131</v>
      </c>
      <c r="J25" s="506"/>
      <c r="K25" s="505" t="s">
        <v>132</v>
      </c>
      <c r="L25" s="506"/>
      <c r="M25" s="507" t="s">
        <v>133</v>
      </c>
      <c r="N25" s="504"/>
      <c r="O25" s="505" t="s">
        <v>131</v>
      </c>
      <c r="P25" s="506"/>
      <c r="Q25" s="505" t="s">
        <v>132</v>
      </c>
      <c r="R25" s="506"/>
      <c r="S25" s="507" t="s">
        <v>133</v>
      </c>
    </row>
    <row r="26" spans="1:19" s="448" customFormat="1" ht="36" customHeight="1" thickBot="1">
      <c r="A26" s="447"/>
      <c r="B26" s="465" t="s">
        <v>22</v>
      </c>
      <c r="C26" s="1022"/>
      <c r="D26" s="1022"/>
      <c r="E26" s="1022"/>
      <c r="F26" s="466" t="s">
        <v>75</v>
      </c>
      <c r="G26" s="1021"/>
      <c r="H26" s="499"/>
      <c r="I26" s="500" t="s">
        <v>131</v>
      </c>
      <c r="J26" s="501"/>
      <c r="K26" s="500" t="s">
        <v>132</v>
      </c>
      <c r="L26" s="501"/>
      <c r="M26" s="502" t="s">
        <v>133</v>
      </c>
      <c r="N26" s="503"/>
      <c r="O26" s="500" t="s">
        <v>131</v>
      </c>
      <c r="P26" s="501"/>
      <c r="Q26" s="500" t="s">
        <v>132</v>
      </c>
      <c r="R26" s="501"/>
      <c r="S26" s="502" t="s">
        <v>133</v>
      </c>
    </row>
    <row r="27" spans="1:21" ht="10.5" customHeight="1" thickTop="1">
      <c r="A27" s="430"/>
      <c r="B27" s="430"/>
      <c r="C27" s="430"/>
      <c r="D27" s="430"/>
      <c r="E27" s="430"/>
      <c r="F27" s="430"/>
      <c r="G27" s="430"/>
      <c r="H27" s="430"/>
      <c r="I27" s="430"/>
      <c r="J27" s="430"/>
      <c r="K27" s="430"/>
      <c r="L27" s="430"/>
      <c r="M27" s="430"/>
      <c r="N27" s="430"/>
      <c r="O27" s="430"/>
      <c r="P27" s="430"/>
      <c r="Q27" s="430"/>
      <c r="R27" s="430"/>
      <c r="S27" s="430"/>
      <c r="T27" s="430"/>
      <c r="U27" s="430"/>
    </row>
    <row r="28" spans="7:8" ht="13.5">
      <c r="G28" s="449"/>
      <c r="H28" s="449"/>
    </row>
  </sheetData>
  <sheetProtection/>
  <protectedRanges>
    <protectedRange sqref="D16:F16" name="範囲1_1"/>
    <protectedRange sqref="D18:F18 D20:F20 D22:F22 D24:F24 D26:F26" name="範囲1_1_1_1"/>
  </protectedRanges>
  <mergeCells count="19">
    <mergeCell ref="B15:F16"/>
    <mergeCell ref="G15:G16"/>
    <mergeCell ref="H15:M16"/>
    <mergeCell ref="N15:S16"/>
    <mergeCell ref="B17:F17"/>
    <mergeCell ref="G17:G18"/>
    <mergeCell ref="C18:E18"/>
    <mergeCell ref="B19:F19"/>
    <mergeCell ref="G19:G20"/>
    <mergeCell ref="C20:E20"/>
    <mergeCell ref="B21:F21"/>
    <mergeCell ref="G21:G22"/>
    <mergeCell ref="C22:E22"/>
    <mergeCell ref="B23:F23"/>
    <mergeCell ref="G23:G24"/>
    <mergeCell ref="C24:E24"/>
    <mergeCell ref="B25:F25"/>
    <mergeCell ref="G25:G26"/>
    <mergeCell ref="C26:E26"/>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2017.10&amp;C-14-</oddFooter>
    <firstFooter>&amp;L&amp;9 2013.10</firstFooter>
  </headerFooter>
</worksheet>
</file>

<file path=xl/worksheets/sheet16.xml><?xml version="1.0" encoding="utf-8"?>
<worksheet xmlns="http://schemas.openxmlformats.org/spreadsheetml/2006/main" xmlns:r="http://schemas.openxmlformats.org/officeDocument/2006/relationships">
  <sheetPr>
    <pageSetUpPr fitToPage="1"/>
  </sheetPr>
  <dimension ref="A1:AE30"/>
  <sheetViews>
    <sheetView workbookViewId="0" topLeftCell="A1">
      <selection activeCell="E7" sqref="E7"/>
    </sheetView>
  </sheetViews>
  <sheetFormatPr defaultColWidth="9.00390625" defaultRowHeight="13.5"/>
  <cols>
    <col min="1" max="1" width="1.875" style="183" customWidth="1"/>
    <col min="2" max="2" width="1.625" style="183" customWidth="1"/>
    <col min="3" max="3" width="3.625" style="183" customWidth="1"/>
    <col min="4" max="4" width="5.625" style="183" customWidth="1"/>
    <col min="5" max="5" width="1.625" style="183" customWidth="1"/>
    <col min="6" max="6" width="8.375" style="183" customWidth="1"/>
    <col min="7" max="7" width="3.625" style="183" customWidth="1"/>
    <col min="8" max="8" width="4.625" style="183" customWidth="1"/>
    <col min="9" max="9" width="2.375" style="183" customWidth="1"/>
    <col min="10" max="10" width="3.125" style="183" customWidth="1"/>
    <col min="11" max="11" width="2.375" style="183" customWidth="1"/>
    <col min="12" max="12" width="3.125" style="183" customWidth="1"/>
    <col min="13" max="13" width="2.375" style="183" customWidth="1"/>
    <col min="14" max="14" width="8.375" style="183" customWidth="1"/>
    <col min="15" max="15" width="3.25390625" style="183" customWidth="1"/>
    <col min="16" max="16" width="8.375" style="183" customWidth="1"/>
    <col min="17" max="17" width="3.625" style="183" customWidth="1"/>
    <col min="18" max="18" width="4.625" style="183" customWidth="1"/>
    <col min="19" max="19" width="2.375" style="183" customWidth="1"/>
    <col min="20" max="20" width="3.125" style="183" customWidth="1"/>
    <col min="21" max="21" width="2.375" style="183" customWidth="1"/>
    <col min="22" max="22" width="3.125" style="183" customWidth="1"/>
    <col min="23" max="23" width="2.375" style="183" customWidth="1"/>
    <col min="24" max="24" width="8.375" style="183" customWidth="1"/>
    <col min="25" max="25" width="3.25390625" style="183" customWidth="1"/>
    <col min="26" max="26" width="8.375" style="183" customWidth="1"/>
    <col min="27" max="27" width="9.00390625" style="183" customWidth="1"/>
    <col min="28" max="28" width="3.125" style="183" customWidth="1"/>
    <col min="29" max="16384" width="9.00390625" style="183" customWidth="1"/>
  </cols>
  <sheetData>
    <row r="1" spans="1:8" ht="17.25">
      <c r="A1" s="82" t="s">
        <v>24</v>
      </c>
      <c r="F1" s="112"/>
      <c r="G1" s="112"/>
      <c r="H1" s="112"/>
    </row>
    <row r="2" spans="6:8" ht="15.75" customHeight="1">
      <c r="F2" s="112"/>
      <c r="G2" s="112"/>
      <c r="H2" s="112"/>
    </row>
    <row r="3" spans="2:29" ht="18" customHeight="1">
      <c r="B3" s="272" t="s">
        <v>898</v>
      </c>
      <c r="D3" s="272"/>
      <c r="AC3" s="78"/>
    </row>
    <row r="4" spans="3:29" ht="18" customHeight="1">
      <c r="C4" s="272" t="s">
        <v>899</v>
      </c>
      <c r="D4" s="272"/>
      <c r="AC4" s="78"/>
    </row>
    <row r="5" spans="1:24" s="185" customFormat="1" ht="21" customHeight="1">
      <c r="A5" s="183"/>
      <c r="B5" s="183"/>
      <c r="C5" s="183"/>
      <c r="D5" s="231" t="s">
        <v>884</v>
      </c>
      <c r="E5" s="84"/>
      <c r="F5" s="84"/>
      <c r="G5" s="84"/>
      <c r="H5" s="84"/>
      <c r="I5" s="84"/>
      <c r="J5" s="84"/>
      <c r="K5" s="84"/>
      <c r="L5" s="84"/>
      <c r="M5" s="84"/>
      <c r="N5" s="84"/>
      <c r="O5" s="84"/>
      <c r="P5" s="84"/>
      <c r="Q5" s="84"/>
      <c r="R5" s="84"/>
      <c r="S5" s="84"/>
      <c r="T5" s="84"/>
      <c r="U5" s="84"/>
      <c r="V5" s="84"/>
      <c r="W5" s="84"/>
      <c r="X5" s="84"/>
    </row>
    <row r="6" spans="1:27" ht="16.5" customHeight="1">
      <c r="A6" s="185"/>
      <c r="B6" s="185"/>
      <c r="C6" s="185"/>
      <c r="D6" s="460" t="s">
        <v>843</v>
      </c>
      <c r="E6" s="225" t="s">
        <v>845</v>
      </c>
      <c r="F6" s="84"/>
      <c r="G6" s="84"/>
      <c r="H6" s="84"/>
      <c r="I6" s="84"/>
      <c r="J6" s="84"/>
      <c r="K6" s="84"/>
      <c r="L6" s="84"/>
      <c r="M6" s="84"/>
      <c r="N6" s="84"/>
      <c r="O6" s="84"/>
      <c r="P6" s="84"/>
      <c r="Q6" s="84"/>
      <c r="R6" s="84"/>
      <c r="S6" s="84"/>
      <c r="T6" s="84"/>
      <c r="U6" s="84"/>
      <c r="V6" s="84"/>
      <c r="W6" s="84"/>
      <c r="X6" s="84"/>
      <c r="Y6" s="185"/>
      <c r="Z6" s="185"/>
      <c r="AA6" s="189"/>
    </row>
    <row r="7" spans="1:24" s="185" customFormat="1" ht="16.5" customHeight="1">
      <c r="A7" s="183"/>
      <c r="B7" s="183"/>
      <c r="C7" s="183"/>
      <c r="D7" s="460" t="s">
        <v>844</v>
      </c>
      <c r="E7" s="227" t="s">
        <v>1002</v>
      </c>
      <c r="F7" s="200"/>
      <c r="G7" s="200"/>
      <c r="H7" s="200"/>
      <c r="I7" s="200"/>
      <c r="J7" s="200"/>
      <c r="K7" s="200"/>
      <c r="L7" s="200"/>
      <c r="M7" s="200"/>
      <c r="N7" s="200"/>
      <c r="O7" s="200"/>
      <c r="P7" s="200"/>
      <c r="Q7" s="200"/>
      <c r="R7" s="200"/>
      <c r="S7" s="200"/>
      <c r="T7" s="200"/>
      <c r="U7" s="200"/>
      <c r="V7" s="200"/>
      <c r="W7" s="200"/>
      <c r="X7" s="200"/>
    </row>
    <row r="8" s="185" customFormat="1" ht="15" customHeight="1"/>
    <row r="9" spans="3:24" s="185" customFormat="1" ht="15.75" customHeight="1">
      <c r="C9" s="84" t="s">
        <v>846</v>
      </c>
      <c r="F9" s="84"/>
      <c r="G9" s="84"/>
      <c r="H9" s="84"/>
      <c r="I9" s="84"/>
      <c r="J9" s="84"/>
      <c r="K9" s="84"/>
      <c r="L9" s="84"/>
      <c r="M9" s="84"/>
      <c r="N9" s="84"/>
      <c r="O9" s="84"/>
      <c r="P9" s="84"/>
      <c r="Q9" s="84"/>
      <c r="R9" s="84"/>
      <c r="S9" s="84"/>
      <c r="T9" s="84"/>
      <c r="U9" s="84"/>
      <c r="V9" s="84"/>
      <c r="W9" s="84"/>
      <c r="X9" s="84"/>
    </row>
    <row r="10" spans="1:19" s="432" customFormat="1" ht="16.5" customHeight="1">
      <c r="A10" s="430"/>
      <c r="B10" s="430"/>
      <c r="C10" s="458" t="s">
        <v>902</v>
      </c>
      <c r="D10" s="202" t="s">
        <v>848</v>
      </c>
      <c r="F10" s="430"/>
      <c r="G10" s="442"/>
      <c r="H10" s="442"/>
      <c r="I10" s="442"/>
      <c r="J10" s="442"/>
      <c r="K10" s="442"/>
      <c r="L10" s="442"/>
      <c r="M10" s="442"/>
      <c r="N10" s="442"/>
      <c r="O10" s="442"/>
      <c r="P10" s="442"/>
      <c r="Q10" s="442"/>
      <c r="R10" s="442"/>
      <c r="S10" s="442"/>
    </row>
    <row r="11" spans="1:19" s="445" customFormat="1" ht="14.25" customHeight="1">
      <c r="A11" s="444"/>
      <c r="B11" s="444"/>
      <c r="C11" s="459"/>
      <c r="D11" s="454" t="s">
        <v>849</v>
      </c>
      <c r="F11" s="444"/>
      <c r="G11" s="446"/>
      <c r="H11" s="446"/>
      <c r="I11" s="446"/>
      <c r="J11" s="446"/>
      <c r="K11" s="446"/>
      <c r="L11" s="446"/>
      <c r="M11" s="446"/>
      <c r="N11" s="446"/>
      <c r="O11" s="446"/>
      <c r="P11" s="446"/>
      <c r="Q11" s="446"/>
      <c r="R11" s="446"/>
      <c r="S11" s="446"/>
    </row>
    <row r="12" spans="1:16" s="80" customFormat="1" ht="13.5" customHeight="1">
      <c r="A12" s="455"/>
      <c r="B12" s="456"/>
      <c r="C12" s="461" t="s">
        <v>903</v>
      </c>
      <c r="D12" s="113" t="s">
        <v>904</v>
      </c>
      <c r="E12" s="457"/>
      <c r="F12" s="457"/>
      <c r="G12" s="457"/>
      <c r="H12" s="457"/>
      <c r="I12" s="457"/>
      <c r="J12" s="457"/>
      <c r="K12" s="457"/>
      <c r="L12" s="457"/>
      <c r="M12" s="457"/>
      <c r="N12" s="457"/>
      <c r="O12" s="457"/>
      <c r="P12" s="457"/>
    </row>
    <row r="13" spans="3:31" s="113" customFormat="1" ht="13.5" customHeight="1">
      <c r="C13" s="224" t="s">
        <v>905</v>
      </c>
      <c r="D13" s="113" t="s">
        <v>847</v>
      </c>
      <c r="AE13" s="224"/>
    </row>
    <row r="14" spans="3:31" s="113" customFormat="1" ht="13.5" customHeight="1">
      <c r="C14" s="224" t="s">
        <v>906</v>
      </c>
      <c r="D14" s="113" t="s">
        <v>907</v>
      </c>
      <c r="AE14" s="224"/>
    </row>
    <row r="15" spans="3:31" s="113" customFormat="1" ht="13.5" customHeight="1">
      <c r="C15" s="224"/>
      <c r="D15" s="113" t="s">
        <v>908</v>
      </c>
      <c r="AE15" s="224"/>
    </row>
    <row r="16" spans="3:31" s="113" customFormat="1" ht="13.5" customHeight="1">
      <c r="C16" s="224" t="s">
        <v>909</v>
      </c>
      <c r="D16" s="113" t="s">
        <v>910</v>
      </c>
      <c r="AE16" s="224"/>
    </row>
    <row r="17" spans="3:31" s="113" customFormat="1" ht="13.5" customHeight="1">
      <c r="C17" s="224"/>
      <c r="D17" s="113" t="s">
        <v>908</v>
      </c>
      <c r="AE17" s="224"/>
    </row>
    <row r="18" s="128" customFormat="1" ht="7.5" customHeight="1"/>
    <row r="19" spans="2:25" s="131" customFormat="1" ht="46.5" customHeight="1" thickBot="1">
      <c r="B19" s="712" t="s">
        <v>43</v>
      </c>
      <c r="C19" s="713"/>
      <c r="D19" s="713"/>
      <c r="E19" s="714"/>
      <c r="F19" s="713" t="s">
        <v>911</v>
      </c>
      <c r="G19" s="714"/>
      <c r="H19" s="712" t="s">
        <v>0</v>
      </c>
      <c r="I19" s="1040"/>
      <c r="J19" s="1040"/>
      <c r="K19" s="1040"/>
      <c r="L19" s="1040"/>
      <c r="M19" s="1039"/>
      <c r="N19" s="712" t="s">
        <v>44</v>
      </c>
      <c r="O19" s="1039"/>
      <c r="P19" s="713" t="s">
        <v>912</v>
      </c>
      <c r="Q19" s="714"/>
      <c r="R19" s="712" t="s">
        <v>45</v>
      </c>
      <c r="S19" s="713"/>
      <c r="T19" s="713"/>
      <c r="U19" s="713"/>
      <c r="V19" s="713"/>
      <c r="W19" s="714"/>
      <c r="X19" s="712" t="s">
        <v>44</v>
      </c>
      <c r="Y19" s="1039"/>
    </row>
    <row r="20" spans="2:25" s="187" customFormat="1" ht="33" customHeight="1" thickTop="1">
      <c r="B20" s="1043"/>
      <c r="C20" s="1044"/>
      <c r="D20" s="1044"/>
      <c r="E20" s="1045"/>
      <c r="F20" s="517"/>
      <c r="G20" s="508" t="s">
        <v>913</v>
      </c>
      <c r="H20" s="513"/>
      <c r="I20" s="514" t="s">
        <v>131</v>
      </c>
      <c r="J20" s="515"/>
      <c r="K20" s="514" t="s">
        <v>132</v>
      </c>
      <c r="L20" s="515"/>
      <c r="M20" s="516" t="s">
        <v>133</v>
      </c>
      <c r="N20" s="1037"/>
      <c r="O20" s="1041" t="s">
        <v>46</v>
      </c>
      <c r="P20" s="517"/>
      <c r="Q20" s="508" t="s">
        <v>913</v>
      </c>
      <c r="R20" s="513"/>
      <c r="S20" s="514" t="s">
        <v>131</v>
      </c>
      <c r="T20" s="515"/>
      <c r="U20" s="514" t="s">
        <v>132</v>
      </c>
      <c r="V20" s="515"/>
      <c r="W20" s="516" t="s">
        <v>133</v>
      </c>
      <c r="X20" s="1037"/>
      <c r="Y20" s="1041" t="s">
        <v>46</v>
      </c>
    </row>
    <row r="21" spans="2:25" s="187" customFormat="1" ht="33" customHeight="1" thickBot="1">
      <c r="B21" s="453" t="s">
        <v>22</v>
      </c>
      <c r="C21" s="1046"/>
      <c r="D21" s="1046"/>
      <c r="E21" s="452" t="s">
        <v>75</v>
      </c>
      <c r="F21" s="518"/>
      <c r="G21" s="509" t="s">
        <v>914</v>
      </c>
      <c r="H21" s="510"/>
      <c r="I21" s="511" t="s">
        <v>131</v>
      </c>
      <c r="J21" s="498"/>
      <c r="K21" s="511" t="s">
        <v>132</v>
      </c>
      <c r="L21" s="498"/>
      <c r="M21" s="512" t="s">
        <v>133</v>
      </c>
      <c r="N21" s="1038"/>
      <c r="O21" s="1042"/>
      <c r="P21" s="519"/>
      <c r="Q21" s="509" t="s">
        <v>914</v>
      </c>
      <c r="R21" s="489"/>
      <c r="S21" s="191" t="s">
        <v>131</v>
      </c>
      <c r="T21" s="300"/>
      <c r="U21" s="191" t="s">
        <v>132</v>
      </c>
      <c r="V21" s="300"/>
      <c r="W21" s="192" t="s">
        <v>133</v>
      </c>
      <c r="X21" s="1038"/>
      <c r="Y21" s="1042"/>
    </row>
    <row r="22" spans="2:25" s="187" customFormat="1" ht="33" customHeight="1" thickTop="1">
      <c r="B22" s="1043"/>
      <c r="C22" s="1044"/>
      <c r="D22" s="1044"/>
      <c r="E22" s="1045"/>
      <c r="F22" s="517"/>
      <c r="G22" s="508" t="s">
        <v>913</v>
      </c>
      <c r="H22" s="513"/>
      <c r="I22" s="514" t="s">
        <v>131</v>
      </c>
      <c r="J22" s="515"/>
      <c r="K22" s="514" t="s">
        <v>132</v>
      </c>
      <c r="L22" s="515"/>
      <c r="M22" s="516" t="s">
        <v>133</v>
      </c>
      <c r="N22" s="1037"/>
      <c r="O22" s="1041" t="s">
        <v>46</v>
      </c>
      <c r="P22" s="517"/>
      <c r="Q22" s="508" t="s">
        <v>913</v>
      </c>
      <c r="R22" s="513"/>
      <c r="S22" s="514" t="s">
        <v>131</v>
      </c>
      <c r="T22" s="515"/>
      <c r="U22" s="514" t="s">
        <v>132</v>
      </c>
      <c r="V22" s="515"/>
      <c r="W22" s="516" t="s">
        <v>133</v>
      </c>
      <c r="X22" s="1037"/>
      <c r="Y22" s="1041" t="s">
        <v>46</v>
      </c>
    </row>
    <row r="23" spans="2:25" s="187" customFormat="1" ht="33" customHeight="1" thickBot="1">
      <c r="B23" s="453" t="s">
        <v>22</v>
      </c>
      <c r="C23" s="1046"/>
      <c r="D23" s="1046"/>
      <c r="E23" s="452" t="s">
        <v>75</v>
      </c>
      <c r="F23" s="518"/>
      <c r="G23" s="509" t="s">
        <v>914</v>
      </c>
      <c r="H23" s="510"/>
      <c r="I23" s="511" t="s">
        <v>131</v>
      </c>
      <c r="J23" s="498"/>
      <c r="K23" s="511" t="s">
        <v>132</v>
      </c>
      <c r="L23" s="498"/>
      <c r="M23" s="512" t="s">
        <v>133</v>
      </c>
      <c r="N23" s="1038"/>
      <c r="O23" s="1042"/>
      <c r="P23" s="519"/>
      <c r="Q23" s="509" t="s">
        <v>914</v>
      </c>
      <c r="R23" s="489"/>
      <c r="S23" s="191" t="s">
        <v>131</v>
      </c>
      <c r="T23" s="300"/>
      <c r="U23" s="191" t="s">
        <v>132</v>
      </c>
      <c r="V23" s="300"/>
      <c r="W23" s="192" t="s">
        <v>133</v>
      </c>
      <c r="X23" s="1038"/>
      <c r="Y23" s="1042"/>
    </row>
    <row r="24" spans="2:25" s="187" customFormat="1" ht="33" customHeight="1" thickTop="1">
      <c r="B24" s="1043"/>
      <c r="C24" s="1044"/>
      <c r="D24" s="1044"/>
      <c r="E24" s="1045"/>
      <c r="F24" s="517"/>
      <c r="G24" s="508" t="s">
        <v>913</v>
      </c>
      <c r="H24" s="513"/>
      <c r="I24" s="514" t="s">
        <v>131</v>
      </c>
      <c r="J24" s="515"/>
      <c r="K24" s="514" t="s">
        <v>132</v>
      </c>
      <c r="L24" s="515"/>
      <c r="M24" s="516" t="s">
        <v>133</v>
      </c>
      <c r="N24" s="1037"/>
      <c r="O24" s="1041" t="s">
        <v>46</v>
      </c>
      <c r="P24" s="517"/>
      <c r="Q24" s="508" t="s">
        <v>913</v>
      </c>
      <c r="R24" s="513"/>
      <c r="S24" s="514" t="s">
        <v>131</v>
      </c>
      <c r="T24" s="515"/>
      <c r="U24" s="514" t="s">
        <v>132</v>
      </c>
      <c r="V24" s="515"/>
      <c r="W24" s="516" t="s">
        <v>133</v>
      </c>
      <c r="X24" s="1037"/>
      <c r="Y24" s="1041" t="s">
        <v>46</v>
      </c>
    </row>
    <row r="25" spans="2:25" s="187" customFormat="1" ht="33" customHeight="1" thickBot="1">
      <c r="B25" s="453" t="s">
        <v>22</v>
      </c>
      <c r="C25" s="1046"/>
      <c r="D25" s="1046"/>
      <c r="E25" s="452" t="s">
        <v>75</v>
      </c>
      <c r="F25" s="518"/>
      <c r="G25" s="509" t="s">
        <v>914</v>
      </c>
      <c r="H25" s="510"/>
      <c r="I25" s="511" t="s">
        <v>131</v>
      </c>
      <c r="J25" s="498"/>
      <c r="K25" s="511" t="s">
        <v>132</v>
      </c>
      <c r="L25" s="498"/>
      <c r="M25" s="512" t="s">
        <v>133</v>
      </c>
      <c r="N25" s="1038"/>
      <c r="O25" s="1042"/>
      <c r="P25" s="519"/>
      <c r="Q25" s="509" t="s">
        <v>914</v>
      </c>
      <c r="R25" s="489"/>
      <c r="S25" s="191" t="s">
        <v>131</v>
      </c>
      <c r="T25" s="300"/>
      <c r="U25" s="191" t="s">
        <v>132</v>
      </c>
      <c r="V25" s="300"/>
      <c r="W25" s="192" t="s">
        <v>133</v>
      </c>
      <c r="X25" s="1038"/>
      <c r="Y25" s="1042"/>
    </row>
    <row r="26" spans="2:25" s="187" customFormat="1" ht="33" customHeight="1" thickTop="1">
      <c r="B26" s="1043"/>
      <c r="C26" s="1044"/>
      <c r="D26" s="1044"/>
      <c r="E26" s="1045"/>
      <c r="F26" s="517"/>
      <c r="G26" s="508" t="s">
        <v>913</v>
      </c>
      <c r="H26" s="513"/>
      <c r="I26" s="514" t="s">
        <v>131</v>
      </c>
      <c r="J26" s="515"/>
      <c r="K26" s="514" t="s">
        <v>132</v>
      </c>
      <c r="L26" s="515"/>
      <c r="M26" s="516" t="s">
        <v>133</v>
      </c>
      <c r="N26" s="1037"/>
      <c r="O26" s="1041" t="s">
        <v>46</v>
      </c>
      <c r="P26" s="517"/>
      <c r="Q26" s="508" t="s">
        <v>913</v>
      </c>
      <c r="R26" s="513"/>
      <c r="S26" s="514" t="s">
        <v>131</v>
      </c>
      <c r="T26" s="515"/>
      <c r="U26" s="514" t="s">
        <v>132</v>
      </c>
      <c r="V26" s="515"/>
      <c r="W26" s="516" t="s">
        <v>133</v>
      </c>
      <c r="X26" s="1037"/>
      <c r="Y26" s="1041" t="s">
        <v>46</v>
      </c>
    </row>
    <row r="27" spans="2:25" s="187" customFormat="1" ht="33" customHeight="1" thickBot="1">
      <c r="B27" s="453" t="s">
        <v>22</v>
      </c>
      <c r="C27" s="1046"/>
      <c r="D27" s="1046"/>
      <c r="E27" s="452" t="s">
        <v>75</v>
      </c>
      <c r="F27" s="518"/>
      <c r="G27" s="509" t="s">
        <v>914</v>
      </c>
      <c r="H27" s="510"/>
      <c r="I27" s="511" t="s">
        <v>131</v>
      </c>
      <c r="J27" s="498"/>
      <c r="K27" s="511" t="s">
        <v>132</v>
      </c>
      <c r="L27" s="498"/>
      <c r="M27" s="512" t="s">
        <v>133</v>
      </c>
      <c r="N27" s="1038"/>
      <c r="O27" s="1042"/>
      <c r="P27" s="519"/>
      <c r="Q27" s="509" t="s">
        <v>914</v>
      </c>
      <c r="R27" s="489"/>
      <c r="S27" s="191" t="s">
        <v>131</v>
      </c>
      <c r="T27" s="300"/>
      <c r="U27" s="191" t="s">
        <v>132</v>
      </c>
      <c r="V27" s="300"/>
      <c r="W27" s="192" t="s">
        <v>133</v>
      </c>
      <c r="X27" s="1038"/>
      <c r="Y27" s="1042"/>
    </row>
    <row r="28" spans="2:25" s="187" customFormat="1" ht="33" customHeight="1" thickTop="1">
      <c r="B28" s="1043"/>
      <c r="C28" s="1044"/>
      <c r="D28" s="1044"/>
      <c r="E28" s="1045"/>
      <c r="F28" s="517"/>
      <c r="G28" s="508" t="s">
        <v>913</v>
      </c>
      <c r="H28" s="513"/>
      <c r="I28" s="514" t="s">
        <v>131</v>
      </c>
      <c r="J28" s="515"/>
      <c r="K28" s="514" t="s">
        <v>132</v>
      </c>
      <c r="L28" s="515"/>
      <c r="M28" s="516" t="s">
        <v>133</v>
      </c>
      <c r="N28" s="1037"/>
      <c r="O28" s="1041" t="s">
        <v>46</v>
      </c>
      <c r="P28" s="517"/>
      <c r="Q28" s="508" t="s">
        <v>913</v>
      </c>
      <c r="R28" s="513"/>
      <c r="S28" s="514" t="s">
        <v>131</v>
      </c>
      <c r="T28" s="515"/>
      <c r="U28" s="514" t="s">
        <v>132</v>
      </c>
      <c r="V28" s="515"/>
      <c r="W28" s="516" t="s">
        <v>133</v>
      </c>
      <c r="X28" s="1037"/>
      <c r="Y28" s="1041" t="s">
        <v>46</v>
      </c>
    </row>
    <row r="29" spans="2:25" s="187" customFormat="1" ht="33" customHeight="1" thickBot="1">
      <c r="B29" s="520" t="s">
        <v>22</v>
      </c>
      <c r="C29" s="1046"/>
      <c r="D29" s="1046"/>
      <c r="E29" s="521" t="s">
        <v>75</v>
      </c>
      <c r="F29" s="518"/>
      <c r="G29" s="509" t="s">
        <v>914</v>
      </c>
      <c r="H29" s="490"/>
      <c r="I29" s="522" t="s">
        <v>131</v>
      </c>
      <c r="J29" s="301"/>
      <c r="K29" s="522" t="s">
        <v>132</v>
      </c>
      <c r="L29" s="301"/>
      <c r="M29" s="523" t="s">
        <v>133</v>
      </c>
      <c r="N29" s="1038"/>
      <c r="O29" s="1042"/>
      <c r="P29" s="519"/>
      <c r="Q29" s="509" t="s">
        <v>914</v>
      </c>
      <c r="R29" s="490"/>
      <c r="S29" s="193" t="s">
        <v>131</v>
      </c>
      <c r="T29" s="301"/>
      <c r="U29" s="193" t="s">
        <v>132</v>
      </c>
      <c r="V29" s="301"/>
      <c r="W29" s="194" t="s">
        <v>133</v>
      </c>
      <c r="X29" s="1038"/>
      <c r="Y29" s="1042"/>
    </row>
    <row r="30" ht="18" customHeight="1" thickTop="1">
      <c r="M30" s="226" t="s">
        <v>915</v>
      </c>
    </row>
  </sheetData>
  <sheetProtection/>
  <mergeCells count="37">
    <mergeCell ref="B20:E20"/>
    <mergeCell ref="N20:N21"/>
    <mergeCell ref="O20:O21"/>
    <mergeCell ref="X20:X21"/>
    <mergeCell ref="Y20:Y21"/>
    <mergeCell ref="X22:X23"/>
    <mergeCell ref="Y22:Y23"/>
    <mergeCell ref="C21:D21"/>
    <mergeCell ref="B28:E28"/>
    <mergeCell ref="O28:O29"/>
    <mergeCell ref="B24:E24"/>
    <mergeCell ref="N24:N25"/>
    <mergeCell ref="O24:O25"/>
    <mergeCell ref="B22:E22"/>
    <mergeCell ref="N22:N23"/>
    <mergeCell ref="O22:O23"/>
    <mergeCell ref="C23:D23"/>
    <mergeCell ref="P19:Q19"/>
    <mergeCell ref="R19:W19"/>
    <mergeCell ref="Y26:Y27"/>
    <mergeCell ref="N28:N29"/>
    <mergeCell ref="B26:E26"/>
    <mergeCell ref="N26:N27"/>
    <mergeCell ref="O26:O27"/>
    <mergeCell ref="C25:D25"/>
    <mergeCell ref="C27:D27"/>
    <mergeCell ref="C29:D29"/>
    <mergeCell ref="X28:X29"/>
    <mergeCell ref="X19:Y19"/>
    <mergeCell ref="B19:E19"/>
    <mergeCell ref="F19:G19"/>
    <mergeCell ref="H19:M19"/>
    <mergeCell ref="N19:O19"/>
    <mergeCell ref="Y28:Y29"/>
    <mergeCell ref="X24:X25"/>
    <mergeCell ref="Y24:Y25"/>
    <mergeCell ref="X26:X27"/>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7" r:id="rId2"/>
  <headerFooter scaleWithDoc="0" alignWithMargins="0">
    <oddFooter>&amp;L&amp;9 2017.10&amp;C-15-</oddFooter>
    <firstFooter>&amp;L&amp;9 2013.10</first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A27"/>
  <sheetViews>
    <sheetView workbookViewId="0" topLeftCell="A1">
      <selection activeCell="E7" sqref="E7"/>
    </sheetView>
  </sheetViews>
  <sheetFormatPr defaultColWidth="9.00390625" defaultRowHeight="13.5"/>
  <cols>
    <col min="1" max="1" width="3.50390625" style="185" customWidth="1"/>
    <col min="2" max="2" width="2.125" style="185" customWidth="1"/>
    <col min="3" max="3" width="3.125" style="185" customWidth="1"/>
    <col min="4" max="4" width="5.625" style="185" customWidth="1"/>
    <col min="5" max="5" width="9.625" style="185" customWidth="1"/>
    <col min="6" max="6" width="2.125" style="185" bestFit="1" customWidth="1"/>
    <col min="7" max="7" width="10.625" style="185" customWidth="1"/>
    <col min="8" max="8" width="3.625" style="185" customWidth="1"/>
    <col min="9" max="9" width="12.625" style="185" customWidth="1"/>
    <col min="10" max="10" width="3.375" style="185" customWidth="1"/>
    <col min="11" max="11" width="7.625" style="185" customWidth="1"/>
    <col min="12" max="12" width="2.75390625" style="185" customWidth="1"/>
    <col min="13" max="13" width="4.625" style="185" customWidth="1"/>
    <col min="14" max="14" width="2.75390625" style="185" customWidth="1"/>
    <col min="15" max="15" width="4.625" style="185" customWidth="1"/>
    <col min="16" max="16" width="2.75390625" style="185" customWidth="1"/>
    <col min="17" max="17" width="12.625" style="185" customWidth="1"/>
    <col min="18" max="18" width="3.625" style="185" customWidth="1"/>
    <col min="19" max="19" width="2.75390625" style="185" customWidth="1"/>
    <col min="20" max="20" width="9.00390625" style="185" customWidth="1"/>
    <col min="21" max="21" width="6.00390625" style="185" customWidth="1"/>
    <col min="22" max="26" width="9.00390625" style="185" customWidth="1"/>
    <col min="27" max="27" width="0.74609375" style="185" customWidth="1"/>
    <col min="28" max="16384" width="9.00390625" style="185" customWidth="1"/>
  </cols>
  <sheetData>
    <row r="1" spans="1:8" s="183" customFormat="1" ht="17.25">
      <c r="A1" s="82" t="s">
        <v>25</v>
      </c>
      <c r="E1" s="112"/>
      <c r="F1" s="112"/>
      <c r="G1" s="112"/>
      <c r="H1" s="112"/>
    </row>
    <row r="2" spans="5:8" s="183" customFormat="1" ht="15" customHeight="1">
      <c r="E2" s="112"/>
      <c r="F2" s="112"/>
      <c r="G2" s="112"/>
      <c r="H2" s="112"/>
    </row>
    <row r="3" spans="2:4" s="183" customFormat="1" ht="18" customHeight="1">
      <c r="B3" s="272" t="s">
        <v>896</v>
      </c>
      <c r="C3" s="272"/>
      <c r="D3" s="272"/>
    </row>
    <row r="4" spans="3:4" s="183" customFormat="1" ht="18" customHeight="1">
      <c r="C4" s="468" t="s">
        <v>897</v>
      </c>
      <c r="D4" s="272"/>
    </row>
    <row r="5" spans="1:25" ht="17.25" customHeight="1">
      <c r="A5" s="183"/>
      <c r="D5" s="231" t="s">
        <v>884</v>
      </c>
      <c r="F5" s="225"/>
      <c r="G5" s="225"/>
      <c r="H5" s="225"/>
      <c r="I5" s="225"/>
      <c r="J5" s="225"/>
      <c r="K5" s="225"/>
      <c r="L5" s="225"/>
      <c r="M5" s="225"/>
      <c r="N5" s="225"/>
      <c r="O5" s="225"/>
      <c r="P5" s="225"/>
      <c r="Q5" s="225"/>
      <c r="R5" s="225"/>
      <c r="S5" s="188"/>
      <c r="T5" s="188"/>
      <c r="U5" s="188"/>
      <c r="V5" s="186"/>
      <c r="W5" s="186"/>
      <c r="X5" s="186"/>
      <c r="Y5" s="186"/>
    </row>
    <row r="6" spans="4:21" ht="16.5" customHeight="1">
      <c r="D6" s="464" t="s">
        <v>843</v>
      </c>
      <c r="E6" s="231" t="s">
        <v>850</v>
      </c>
      <c r="G6" s="84"/>
      <c r="H6" s="84"/>
      <c r="I6" s="84"/>
      <c r="J6" s="84"/>
      <c r="K6" s="84"/>
      <c r="L6" s="84"/>
      <c r="M6" s="84"/>
      <c r="N6" s="84"/>
      <c r="O6" s="84"/>
      <c r="P6" s="84"/>
      <c r="Q6" s="84"/>
      <c r="R6" s="84"/>
      <c r="S6" s="84"/>
      <c r="T6" s="195"/>
      <c r="U6" s="84"/>
    </row>
    <row r="7" spans="3:21" ht="16.5" customHeight="1">
      <c r="C7" s="225"/>
      <c r="D7" s="464" t="s">
        <v>844</v>
      </c>
      <c r="E7" s="227" t="s">
        <v>1002</v>
      </c>
      <c r="G7" s="84"/>
      <c r="H7" s="84"/>
      <c r="I7" s="84"/>
      <c r="J7" s="84"/>
      <c r="K7" s="84"/>
      <c r="L7" s="84"/>
      <c r="M7" s="84"/>
      <c r="N7" s="84"/>
      <c r="O7" s="84"/>
      <c r="P7" s="84"/>
      <c r="Q7" s="84"/>
      <c r="R7" s="84"/>
      <c r="S7" s="84"/>
      <c r="T7" s="84"/>
      <c r="U7" s="84"/>
    </row>
    <row r="8" spans="2:21" ht="18" customHeight="1">
      <c r="B8" s="84"/>
      <c r="C8" s="84"/>
      <c r="D8" s="84"/>
      <c r="E8" s="84"/>
      <c r="F8" s="84"/>
      <c r="G8" s="84"/>
      <c r="H8" s="84"/>
      <c r="I8" s="84"/>
      <c r="J8" s="84"/>
      <c r="K8" s="84"/>
      <c r="L8" s="84"/>
      <c r="M8" s="84"/>
      <c r="N8" s="84"/>
      <c r="O8" s="84"/>
      <c r="P8" s="84"/>
      <c r="Q8" s="84"/>
      <c r="R8" s="84"/>
      <c r="S8" s="84"/>
      <c r="T8" s="84"/>
      <c r="U8" s="84"/>
    </row>
    <row r="9" spans="2:21" ht="15.75" customHeight="1">
      <c r="B9" s="85"/>
      <c r="C9" s="84" t="s">
        <v>846</v>
      </c>
      <c r="D9" s="85"/>
      <c r="G9" s="84"/>
      <c r="H9" s="84"/>
      <c r="I9" s="84"/>
      <c r="J9" s="84"/>
      <c r="K9" s="84"/>
      <c r="L9" s="84"/>
      <c r="M9" s="84"/>
      <c r="N9" s="84"/>
      <c r="O9" s="84"/>
      <c r="P9" s="84"/>
      <c r="Q9" s="84"/>
      <c r="R9" s="84"/>
      <c r="S9" s="84"/>
      <c r="T9" s="84"/>
      <c r="U9" s="84"/>
    </row>
    <row r="10" spans="1:19" s="432" customFormat="1" ht="16.5" customHeight="1">
      <c r="A10" s="430"/>
      <c r="B10" s="430"/>
      <c r="C10" s="458" t="s">
        <v>916</v>
      </c>
      <c r="D10" s="202" t="s">
        <v>848</v>
      </c>
      <c r="F10" s="430"/>
      <c r="G10" s="442"/>
      <c r="H10" s="442"/>
      <c r="I10" s="442"/>
      <c r="J10" s="442"/>
      <c r="K10" s="442"/>
      <c r="L10" s="442"/>
      <c r="M10" s="442"/>
      <c r="N10" s="442"/>
      <c r="O10" s="442"/>
      <c r="P10" s="442"/>
      <c r="Q10" s="442"/>
      <c r="R10" s="442"/>
      <c r="S10" s="442"/>
    </row>
    <row r="11" spans="1:19" s="445" customFormat="1" ht="14.25" customHeight="1">
      <c r="A11" s="444"/>
      <c r="B11" s="444"/>
      <c r="C11" s="459"/>
      <c r="D11" s="454" t="s">
        <v>849</v>
      </c>
      <c r="F11" s="444"/>
      <c r="G11" s="446"/>
      <c r="H11" s="446"/>
      <c r="I11" s="446"/>
      <c r="J11" s="446"/>
      <c r="K11" s="446"/>
      <c r="L11" s="446"/>
      <c r="M11" s="446"/>
      <c r="N11" s="446"/>
      <c r="O11" s="446"/>
      <c r="P11" s="446"/>
      <c r="Q11" s="446"/>
      <c r="R11" s="446"/>
      <c r="S11" s="446"/>
    </row>
    <row r="12" spans="1:17" s="80" customFormat="1" ht="15" customHeight="1">
      <c r="A12" s="455"/>
      <c r="B12" s="456"/>
      <c r="C12" s="461" t="s">
        <v>917</v>
      </c>
      <c r="D12" s="113" t="s">
        <v>918</v>
      </c>
      <c r="F12" s="457"/>
      <c r="G12" s="457"/>
      <c r="H12" s="457"/>
      <c r="I12" s="457"/>
      <c r="J12" s="457"/>
      <c r="K12" s="457"/>
      <c r="L12" s="457"/>
      <c r="M12" s="457"/>
      <c r="N12" s="457"/>
      <c r="O12" s="457"/>
      <c r="P12" s="457"/>
      <c r="Q12" s="457"/>
    </row>
    <row r="13" spans="3:24" s="524" customFormat="1" ht="15.75" customHeight="1">
      <c r="C13" s="224" t="s">
        <v>919</v>
      </c>
      <c r="D13" s="113" t="s">
        <v>920</v>
      </c>
      <c r="E13" s="233"/>
      <c r="F13" s="197"/>
      <c r="G13" s="197"/>
      <c r="H13" s="197"/>
      <c r="I13" s="197"/>
      <c r="J13" s="197"/>
      <c r="K13" s="197"/>
      <c r="L13" s="197"/>
      <c r="M13" s="197"/>
      <c r="N13" s="197"/>
      <c r="O13" s="197"/>
      <c r="P13" s="197"/>
      <c r="Q13" s="197"/>
      <c r="R13" s="197"/>
      <c r="S13" s="525"/>
      <c r="T13" s="525"/>
      <c r="U13" s="525"/>
      <c r="V13" s="526"/>
      <c r="W13" s="526"/>
      <c r="X13" s="526"/>
    </row>
    <row r="14" spans="3:24" s="524" customFormat="1" ht="15" customHeight="1">
      <c r="C14" s="233"/>
      <c r="D14" s="467" t="s">
        <v>921</v>
      </c>
      <c r="E14" s="233"/>
      <c r="F14" s="197"/>
      <c r="G14" s="197"/>
      <c r="H14" s="197"/>
      <c r="I14" s="197"/>
      <c r="J14" s="197"/>
      <c r="K14" s="197"/>
      <c r="L14" s="197"/>
      <c r="M14" s="197"/>
      <c r="N14" s="197"/>
      <c r="O14" s="197"/>
      <c r="P14" s="197"/>
      <c r="Q14" s="197"/>
      <c r="R14" s="197"/>
      <c r="S14" s="525"/>
      <c r="T14" s="525"/>
      <c r="U14" s="525"/>
      <c r="V14" s="526"/>
      <c r="W14" s="526"/>
      <c r="X14" s="526"/>
    </row>
    <row r="15" spans="1:27" s="184" customFormat="1" ht="16.5" customHeight="1">
      <c r="A15" s="196"/>
      <c r="E15" s="113"/>
      <c r="F15" s="84"/>
      <c r="G15" s="84"/>
      <c r="H15" s="84"/>
      <c r="I15" s="84"/>
      <c r="J15" s="84"/>
      <c r="K15" s="84"/>
      <c r="L15" s="84"/>
      <c r="M15" s="84"/>
      <c r="N15" s="84"/>
      <c r="O15" s="84"/>
      <c r="P15" s="84"/>
      <c r="Q15" s="84"/>
      <c r="R15" s="84"/>
      <c r="S15" s="84"/>
      <c r="T15" s="197"/>
      <c r="U15" s="197"/>
      <c r="V15" s="198"/>
      <c r="W15" s="198"/>
      <c r="X15" s="198"/>
      <c r="Y15" s="198"/>
      <c r="Z15" s="198"/>
      <c r="AA15" s="198"/>
    </row>
    <row r="16" spans="2:18" s="183" customFormat="1" ht="24" customHeight="1">
      <c r="B16" s="1061" t="s">
        <v>42</v>
      </c>
      <c r="C16" s="1062"/>
      <c r="D16" s="1062"/>
      <c r="E16" s="1062"/>
      <c r="F16" s="1063"/>
      <c r="G16" s="727" t="s">
        <v>130</v>
      </c>
      <c r="H16" s="727"/>
      <c r="I16" s="727"/>
      <c r="J16" s="728"/>
      <c r="K16" s="1061" t="s">
        <v>47</v>
      </c>
      <c r="L16" s="1067"/>
      <c r="M16" s="1067"/>
      <c r="N16" s="1067"/>
      <c r="O16" s="1067"/>
      <c r="P16" s="1068"/>
      <c r="Q16" s="1061" t="s">
        <v>48</v>
      </c>
      <c r="R16" s="728"/>
    </row>
    <row r="17" spans="2:18" s="187" customFormat="1" ht="24" customHeight="1" thickBot="1">
      <c r="B17" s="1064"/>
      <c r="C17" s="1065"/>
      <c r="D17" s="1065"/>
      <c r="E17" s="1065"/>
      <c r="F17" s="1066"/>
      <c r="G17" s="733" t="s">
        <v>128</v>
      </c>
      <c r="H17" s="731"/>
      <c r="I17" s="733" t="s">
        <v>129</v>
      </c>
      <c r="J17" s="731"/>
      <c r="K17" s="1069"/>
      <c r="L17" s="1070"/>
      <c r="M17" s="1070"/>
      <c r="N17" s="1070"/>
      <c r="O17" s="1070"/>
      <c r="P17" s="1071"/>
      <c r="Q17" s="1072"/>
      <c r="R17" s="1073"/>
    </row>
    <row r="18" spans="2:18" s="187" customFormat="1" ht="33" customHeight="1" thickTop="1">
      <c r="B18" s="1053"/>
      <c r="C18" s="1054"/>
      <c r="D18" s="1055"/>
      <c r="E18" s="1055"/>
      <c r="F18" s="1056"/>
      <c r="G18" s="1057"/>
      <c r="H18" s="1074" t="s">
        <v>914</v>
      </c>
      <c r="I18" s="1059"/>
      <c r="J18" s="1047" t="s">
        <v>49</v>
      </c>
      <c r="K18" s="527"/>
      <c r="L18" s="514" t="s">
        <v>131</v>
      </c>
      <c r="M18" s="515"/>
      <c r="N18" s="514" t="s">
        <v>132</v>
      </c>
      <c r="O18" s="515"/>
      <c r="P18" s="516" t="s">
        <v>133</v>
      </c>
      <c r="Q18" s="1049"/>
      <c r="R18" s="1051" t="s">
        <v>235</v>
      </c>
    </row>
    <row r="19" spans="2:18" s="186" customFormat="1" ht="33" customHeight="1" thickBot="1">
      <c r="B19" s="465" t="s">
        <v>834</v>
      </c>
      <c r="C19" s="1022"/>
      <c r="D19" s="1022"/>
      <c r="E19" s="1022"/>
      <c r="F19" s="466" t="s">
        <v>835</v>
      </c>
      <c r="G19" s="1058"/>
      <c r="H19" s="1075"/>
      <c r="I19" s="1060"/>
      <c r="J19" s="1048"/>
      <c r="K19" s="299"/>
      <c r="L19" s="193" t="s">
        <v>131</v>
      </c>
      <c r="M19" s="301"/>
      <c r="N19" s="193" t="s">
        <v>132</v>
      </c>
      <c r="O19" s="301"/>
      <c r="P19" s="194" t="s">
        <v>133</v>
      </c>
      <c r="Q19" s="1050"/>
      <c r="R19" s="1052"/>
    </row>
    <row r="20" spans="2:18" s="187" customFormat="1" ht="33" customHeight="1" thickTop="1">
      <c r="B20" s="1053"/>
      <c r="C20" s="1054"/>
      <c r="D20" s="1055"/>
      <c r="E20" s="1055"/>
      <c r="F20" s="1056"/>
      <c r="G20" s="1057"/>
      <c r="H20" s="1074" t="s">
        <v>914</v>
      </c>
      <c r="I20" s="1059"/>
      <c r="J20" s="1047" t="s">
        <v>46</v>
      </c>
      <c r="K20" s="527"/>
      <c r="L20" s="514" t="s">
        <v>131</v>
      </c>
      <c r="M20" s="515"/>
      <c r="N20" s="514" t="s">
        <v>132</v>
      </c>
      <c r="O20" s="515"/>
      <c r="P20" s="516" t="s">
        <v>133</v>
      </c>
      <c r="Q20" s="1049"/>
      <c r="R20" s="1051" t="s">
        <v>235</v>
      </c>
    </row>
    <row r="21" spans="2:18" s="186" customFormat="1" ht="33" customHeight="1" thickBot="1">
      <c r="B21" s="465" t="s">
        <v>22</v>
      </c>
      <c r="C21" s="1022"/>
      <c r="D21" s="1022"/>
      <c r="E21" s="1022"/>
      <c r="F21" s="466" t="s">
        <v>75</v>
      </c>
      <c r="G21" s="1058"/>
      <c r="H21" s="1075"/>
      <c r="I21" s="1060"/>
      <c r="J21" s="1048"/>
      <c r="K21" s="299"/>
      <c r="L21" s="193" t="s">
        <v>131</v>
      </c>
      <c r="M21" s="301"/>
      <c r="N21" s="193" t="s">
        <v>132</v>
      </c>
      <c r="O21" s="301"/>
      <c r="P21" s="194" t="s">
        <v>133</v>
      </c>
      <c r="Q21" s="1050"/>
      <c r="R21" s="1052"/>
    </row>
    <row r="22" spans="2:18" s="187" customFormat="1" ht="33" customHeight="1" thickTop="1">
      <c r="B22" s="1053"/>
      <c r="C22" s="1054"/>
      <c r="D22" s="1055"/>
      <c r="E22" s="1055"/>
      <c r="F22" s="1056"/>
      <c r="G22" s="1057"/>
      <c r="H22" s="1074" t="s">
        <v>914</v>
      </c>
      <c r="I22" s="1059"/>
      <c r="J22" s="1047" t="s">
        <v>46</v>
      </c>
      <c r="K22" s="527"/>
      <c r="L22" s="514" t="s">
        <v>131</v>
      </c>
      <c r="M22" s="515"/>
      <c r="N22" s="514" t="s">
        <v>132</v>
      </c>
      <c r="O22" s="515"/>
      <c r="P22" s="516" t="s">
        <v>133</v>
      </c>
      <c r="Q22" s="1049"/>
      <c r="R22" s="1051" t="s">
        <v>235</v>
      </c>
    </row>
    <row r="23" spans="2:18" s="186" customFormat="1" ht="33" customHeight="1" thickBot="1">
      <c r="B23" s="465" t="s">
        <v>22</v>
      </c>
      <c r="C23" s="1022"/>
      <c r="D23" s="1022"/>
      <c r="E23" s="1022"/>
      <c r="F23" s="466" t="s">
        <v>75</v>
      </c>
      <c r="G23" s="1058"/>
      <c r="H23" s="1075"/>
      <c r="I23" s="1060"/>
      <c r="J23" s="1048"/>
      <c r="K23" s="299"/>
      <c r="L23" s="193" t="s">
        <v>131</v>
      </c>
      <c r="M23" s="301"/>
      <c r="N23" s="193" t="s">
        <v>132</v>
      </c>
      <c r="O23" s="301"/>
      <c r="P23" s="194" t="s">
        <v>133</v>
      </c>
      <c r="Q23" s="1050"/>
      <c r="R23" s="1052"/>
    </row>
    <row r="24" spans="2:18" s="187" customFormat="1" ht="33" customHeight="1" thickTop="1">
      <c r="B24" s="1053"/>
      <c r="C24" s="1054"/>
      <c r="D24" s="1055"/>
      <c r="E24" s="1055"/>
      <c r="F24" s="1056"/>
      <c r="G24" s="1057"/>
      <c r="H24" s="1074" t="s">
        <v>914</v>
      </c>
      <c r="I24" s="1059"/>
      <c r="J24" s="1047" t="s">
        <v>46</v>
      </c>
      <c r="K24" s="527"/>
      <c r="L24" s="514" t="s">
        <v>131</v>
      </c>
      <c r="M24" s="515"/>
      <c r="N24" s="514" t="s">
        <v>132</v>
      </c>
      <c r="O24" s="515"/>
      <c r="P24" s="516" t="s">
        <v>133</v>
      </c>
      <c r="Q24" s="1049"/>
      <c r="R24" s="1051" t="s">
        <v>235</v>
      </c>
    </row>
    <row r="25" spans="2:18" s="186" customFormat="1" ht="33" customHeight="1" thickBot="1">
      <c r="B25" s="465" t="s">
        <v>22</v>
      </c>
      <c r="C25" s="1022"/>
      <c r="D25" s="1022"/>
      <c r="E25" s="1022"/>
      <c r="F25" s="466" t="s">
        <v>75</v>
      </c>
      <c r="G25" s="1058"/>
      <c r="H25" s="1075"/>
      <c r="I25" s="1060"/>
      <c r="J25" s="1048"/>
      <c r="K25" s="299"/>
      <c r="L25" s="193" t="s">
        <v>131</v>
      </c>
      <c r="M25" s="301"/>
      <c r="N25" s="193" t="s">
        <v>132</v>
      </c>
      <c r="O25" s="301"/>
      <c r="P25" s="194" t="s">
        <v>133</v>
      </c>
      <c r="Q25" s="1050"/>
      <c r="R25" s="1052"/>
    </row>
    <row r="26" spans="2:18" s="187" customFormat="1" ht="33" customHeight="1" thickTop="1">
      <c r="B26" s="1053"/>
      <c r="C26" s="1054"/>
      <c r="D26" s="1055"/>
      <c r="E26" s="1055"/>
      <c r="F26" s="1056"/>
      <c r="G26" s="1057"/>
      <c r="H26" s="1074" t="s">
        <v>914</v>
      </c>
      <c r="I26" s="1059"/>
      <c r="J26" s="1047" t="s">
        <v>46</v>
      </c>
      <c r="K26" s="527"/>
      <c r="L26" s="514" t="s">
        <v>131</v>
      </c>
      <c r="M26" s="515"/>
      <c r="N26" s="514" t="s">
        <v>132</v>
      </c>
      <c r="O26" s="515"/>
      <c r="P26" s="516" t="s">
        <v>133</v>
      </c>
      <c r="Q26" s="1049"/>
      <c r="R26" s="1051" t="s">
        <v>235</v>
      </c>
    </row>
    <row r="27" spans="2:18" s="186" customFormat="1" ht="33" customHeight="1" thickBot="1">
      <c r="B27" s="465" t="s">
        <v>22</v>
      </c>
      <c r="C27" s="1022"/>
      <c r="D27" s="1022"/>
      <c r="E27" s="1022"/>
      <c r="F27" s="466" t="s">
        <v>75</v>
      </c>
      <c r="G27" s="1058"/>
      <c r="H27" s="1075"/>
      <c r="I27" s="1060"/>
      <c r="J27" s="1048"/>
      <c r="K27" s="299"/>
      <c r="L27" s="193" t="s">
        <v>131</v>
      </c>
      <c r="M27" s="301"/>
      <c r="N27" s="193" t="s">
        <v>132</v>
      </c>
      <c r="O27" s="301"/>
      <c r="P27" s="194" t="s">
        <v>133</v>
      </c>
      <c r="Q27" s="1050"/>
      <c r="R27" s="1052"/>
    </row>
    <row r="28" ht="12" customHeight="1" thickTop="1"/>
  </sheetData>
  <sheetProtection/>
  <protectedRanges>
    <protectedRange sqref="D19:F19 D21:F21 D23:F23 D25:F25 D27:F27" name="範囲1_1_1_1"/>
  </protectedRanges>
  <mergeCells count="46">
    <mergeCell ref="H18:H19"/>
    <mergeCell ref="H20:H21"/>
    <mergeCell ref="H22:H23"/>
    <mergeCell ref="H24:H25"/>
    <mergeCell ref="H26:H27"/>
    <mergeCell ref="G17:H17"/>
    <mergeCell ref="C21:E21"/>
    <mergeCell ref="B16:F17"/>
    <mergeCell ref="G16:J16"/>
    <mergeCell ref="K16:P17"/>
    <mergeCell ref="Q16:R17"/>
    <mergeCell ref="I17:J17"/>
    <mergeCell ref="C19:E19"/>
    <mergeCell ref="B18:F18"/>
    <mergeCell ref="G18:G19"/>
    <mergeCell ref="I18:I19"/>
    <mergeCell ref="J18:J19"/>
    <mergeCell ref="Q22:Q23"/>
    <mergeCell ref="R22:R23"/>
    <mergeCell ref="B20:F20"/>
    <mergeCell ref="G20:G21"/>
    <mergeCell ref="I20:I21"/>
    <mergeCell ref="J20:J21"/>
    <mergeCell ref="Q18:Q19"/>
    <mergeCell ref="R18:R19"/>
    <mergeCell ref="Q20:Q21"/>
    <mergeCell ref="R20:R21"/>
    <mergeCell ref="Q24:Q25"/>
    <mergeCell ref="R24:R25"/>
    <mergeCell ref="B22:F22"/>
    <mergeCell ref="G22:G23"/>
    <mergeCell ref="B24:F24"/>
    <mergeCell ref="G24:G25"/>
    <mergeCell ref="I24:I25"/>
    <mergeCell ref="J24:J25"/>
    <mergeCell ref="I22:I23"/>
    <mergeCell ref="J22:J23"/>
    <mergeCell ref="C23:E23"/>
    <mergeCell ref="C25:E25"/>
    <mergeCell ref="Q26:Q27"/>
    <mergeCell ref="R26:R27"/>
    <mergeCell ref="B26:F26"/>
    <mergeCell ref="G26:G27"/>
    <mergeCell ref="I26:I27"/>
    <mergeCell ref="J26:J27"/>
    <mergeCell ref="C27:E27"/>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7" r:id="rId1"/>
  <headerFooter scaleWithDoc="0" alignWithMargins="0">
    <oddFooter>&amp;L&amp;9 2017.10&amp;C-16-</oddFooter>
    <firstFooter>&amp;L&amp;9 2013.10</firstFooter>
  </headerFooter>
  <colBreaks count="1" manualBreakCount="1">
    <brk id="20"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AA27"/>
  <sheetViews>
    <sheetView workbookViewId="0" topLeftCell="A1">
      <selection activeCell="E7" sqref="E7"/>
    </sheetView>
  </sheetViews>
  <sheetFormatPr defaultColWidth="9.00390625" defaultRowHeight="13.5"/>
  <cols>
    <col min="1" max="1" width="3.50390625" style="185" customWidth="1"/>
    <col min="2" max="2" width="2.125" style="185" customWidth="1"/>
    <col min="3" max="3" width="3.125" style="185" customWidth="1"/>
    <col min="4" max="4" width="5.625" style="185" customWidth="1"/>
    <col min="5" max="5" width="9.625" style="185" customWidth="1"/>
    <col min="6" max="6" width="2.125" style="185" bestFit="1" customWidth="1"/>
    <col min="7" max="7" width="10.625" style="185" customWidth="1"/>
    <col min="8" max="8" width="3.625" style="185" customWidth="1"/>
    <col min="9" max="9" width="12.625" style="185" customWidth="1"/>
    <col min="10" max="10" width="3.375" style="185" customWidth="1"/>
    <col min="11" max="11" width="7.625" style="185" customWidth="1"/>
    <col min="12" max="12" width="2.75390625" style="185" customWidth="1"/>
    <col min="13" max="13" width="4.625" style="185" customWidth="1"/>
    <col min="14" max="14" width="2.75390625" style="185" customWidth="1"/>
    <col min="15" max="15" width="4.625" style="185" customWidth="1"/>
    <col min="16" max="16" width="2.75390625" style="185" customWidth="1"/>
    <col min="17" max="17" width="12.625" style="185" customWidth="1"/>
    <col min="18" max="18" width="3.625" style="185" customWidth="1"/>
    <col min="19" max="19" width="2.75390625" style="185" customWidth="1"/>
    <col min="20" max="20" width="9.00390625" style="185" customWidth="1"/>
    <col min="21" max="21" width="6.00390625" style="185" customWidth="1"/>
    <col min="22" max="26" width="9.00390625" style="185" customWidth="1"/>
    <col min="27" max="27" width="0.74609375" style="185" customWidth="1"/>
    <col min="28" max="16384" width="9.00390625" style="185" customWidth="1"/>
  </cols>
  <sheetData>
    <row r="1" spans="1:8" s="183" customFormat="1" ht="17.25">
      <c r="A1" s="82" t="s">
        <v>26</v>
      </c>
      <c r="E1" s="112"/>
      <c r="F1" s="112"/>
      <c r="G1" s="112"/>
      <c r="H1" s="112"/>
    </row>
    <row r="2" spans="5:8" s="183" customFormat="1" ht="15" customHeight="1">
      <c r="E2" s="112"/>
      <c r="F2" s="112"/>
      <c r="G2" s="112"/>
      <c r="H2" s="112"/>
    </row>
    <row r="3" spans="2:4" s="183" customFormat="1" ht="18" customHeight="1">
      <c r="B3" s="272" t="s">
        <v>900</v>
      </c>
      <c r="C3" s="272"/>
      <c r="D3" s="272"/>
    </row>
    <row r="4" spans="3:4" s="128" customFormat="1" ht="18" customHeight="1">
      <c r="C4" s="468" t="s">
        <v>901</v>
      </c>
      <c r="D4" s="272"/>
    </row>
    <row r="5" spans="4:26" s="128" customFormat="1" ht="17.25" customHeight="1">
      <c r="D5" s="231" t="s">
        <v>884</v>
      </c>
      <c r="F5" s="225"/>
      <c r="G5" s="225"/>
      <c r="H5" s="225"/>
      <c r="I5" s="225"/>
      <c r="J5" s="225"/>
      <c r="K5" s="225"/>
      <c r="L5" s="225"/>
      <c r="M5" s="225"/>
      <c r="N5" s="225"/>
      <c r="O5" s="225"/>
      <c r="P5" s="225"/>
      <c r="Q5" s="225"/>
      <c r="R5" s="225"/>
      <c r="S5" s="225"/>
      <c r="T5" s="188"/>
      <c r="U5" s="188"/>
      <c r="V5" s="188"/>
      <c r="W5" s="131"/>
      <c r="X5" s="131"/>
      <c r="Y5" s="131"/>
      <c r="Z5" s="131"/>
    </row>
    <row r="6" spans="4:22" s="128" customFormat="1" ht="16.5" customHeight="1">
      <c r="D6" s="464" t="s">
        <v>922</v>
      </c>
      <c r="E6" s="231" t="s">
        <v>853</v>
      </c>
      <c r="G6" s="84"/>
      <c r="H6" s="84"/>
      <c r="I6" s="84"/>
      <c r="J6" s="84"/>
      <c r="K6" s="84"/>
      <c r="L6" s="84"/>
      <c r="M6" s="84"/>
      <c r="N6" s="84"/>
      <c r="O6" s="84"/>
      <c r="P6" s="84"/>
      <c r="Q6" s="84"/>
      <c r="R6" s="84"/>
      <c r="S6" s="84"/>
      <c r="T6" s="84"/>
      <c r="U6" s="195"/>
      <c r="V6" s="84"/>
    </row>
    <row r="7" spans="3:22" s="128" customFormat="1" ht="16.5" customHeight="1">
      <c r="C7" s="225"/>
      <c r="D7" s="464" t="s">
        <v>923</v>
      </c>
      <c r="E7" s="227" t="s">
        <v>1002</v>
      </c>
      <c r="G7" s="84"/>
      <c r="H7" s="84"/>
      <c r="I7" s="84"/>
      <c r="J7" s="84"/>
      <c r="K7" s="84"/>
      <c r="L7" s="84"/>
      <c r="M7" s="84"/>
      <c r="N7" s="84"/>
      <c r="O7" s="84"/>
      <c r="P7" s="84"/>
      <c r="Q7" s="84"/>
      <c r="R7" s="84"/>
      <c r="S7" s="84"/>
      <c r="T7" s="84"/>
      <c r="U7" s="84"/>
      <c r="V7" s="84"/>
    </row>
    <row r="8" spans="2:21" ht="18" customHeight="1">
      <c r="B8" s="84"/>
      <c r="C8" s="84"/>
      <c r="D8" s="84"/>
      <c r="E8" s="84"/>
      <c r="F8" s="84"/>
      <c r="G8" s="84"/>
      <c r="H8" s="84"/>
      <c r="I8" s="84"/>
      <c r="J8" s="84"/>
      <c r="K8" s="84"/>
      <c r="L8" s="84"/>
      <c r="M8" s="84"/>
      <c r="N8" s="84"/>
      <c r="O8" s="84"/>
      <c r="P8" s="84"/>
      <c r="Q8" s="84"/>
      <c r="R8" s="84"/>
      <c r="S8" s="84"/>
      <c r="T8" s="84"/>
      <c r="U8" s="84"/>
    </row>
    <row r="9" spans="2:21" ht="15.75" customHeight="1">
      <c r="B9" s="85"/>
      <c r="C9" s="84" t="s">
        <v>846</v>
      </c>
      <c r="D9" s="85"/>
      <c r="G9" s="84"/>
      <c r="H9" s="84"/>
      <c r="I9" s="84"/>
      <c r="J9" s="84"/>
      <c r="K9" s="84"/>
      <c r="L9" s="84"/>
      <c r="M9" s="84"/>
      <c r="N9" s="84"/>
      <c r="O9" s="84"/>
      <c r="P9" s="84"/>
      <c r="Q9" s="84"/>
      <c r="R9" s="84"/>
      <c r="S9" s="84"/>
      <c r="T9" s="84"/>
      <c r="U9" s="84"/>
    </row>
    <row r="10" spans="1:21" s="432" customFormat="1" ht="16.5" customHeight="1">
      <c r="A10" s="430"/>
      <c r="B10" s="430"/>
      <c r="C10" s="458" t="s">
        <v>922</v>
      </c>
      <c r="D10" s="202" t="s">
        <v>848</v>
      </c>
      <c r="F10" s="430"/>
      <c r="G10" s="442"/>
      <c r="H10" s="442"/>
      <c r="I10" s="442"/>
      <c r="J10" s="442"/>
      <c r="K10" s="442"/>
      <c r="L10" s="442"/>
      <c r="M10" s="442"/>
      <c r="N10" s="442"/>
      <c r="O10" s="442"/>
      <c r="P10" s="442"/>
      <c r="Q10" s="442"/>
      <c r="R10" s="442"/>
      <c r="S10" s="442"/>
      <c r="T10" s="442"/>
      <c r="U10" s="442"/>
    </row>
    <row r="11" spans="1:21" s="445" customFormat="1" ht="14.25" customHeight="1">
      <c r="A11" s="444"/>
      <c r="B11" s="444"/>
      <c r="C11" s="459"/>
      <c r="D11" s="454" t="s">
        <v>849</v>
      </c>
      <c r="F11" s="444"/>
      <c r="G11" s="446"/>
      <c r="H11" s="446"/>
      <c r="I11" s="446"/>
      <c r="J11" s="446"/>
      <c r="K11" s="446"/>
      <c r="L11" s="446"/>
      <c r="M11" s="446"/>
      <c r="N11" s="446"/>
      <c r="O11" s="446"/>
      <c r="P11" s="446"/>
      <c r="Q11" s="446"/>
      <c r="R11" s="446"/>
      <c r="S11" s="446"/>
      <c r="T11" s="446"/>
      <c r="U11" s="446"/>
    </row>
    <row r="12" spans="1:18" s="80" customFormat="1" ht="15" customHeight="1">
      <c r="A12" s="455"/>
      <c r="B12" s="456"/>
      <c r="C12" s="461" t="s">
        <v>923</v>
      </c>
      <c r="D12" s="113" t="s">
        <v>924</v>
      </c>
      <c r="F12" s="457"/>
      <c r="G12" s="457"/>
      <c r="H12" s="457"/>
      <c r="I12" s="457"/>
      <c r="J12" s="457"/>
      <c r="K12" s="457"/>
      <c r="L12" s="457"/>
      <c r="M12" s="457"/>
      <c r="N12" s="457"/>
      <c r="O12" s="457"/>
      <c r="P12" s="457"/>
      <c r="Q12" s="457"/>
      <c r="R12" s="457"/>
    </row>
    <row r="13" spans="3:25" s="129" customFormat="1" ht="15.75" customHeight="1">
      <c r="C13" s="224" t="s">
        <v>925</v>
      </c>
      <c r="D13" s="113" t="s">
        <v>926</v>
      </c>
      <c r="F13" s="197"/>
      <c r="G13" s="197"/>
      <c r="H13" s="197"/>
      <c r="I13" s="197"/>
      <c r="J13" s="197"/>
      <c r="K13" s="197"/>
      <c r="L13" s="197"/>
      <c r="M13" s="197"/>
      <c r="N13" s="197"/>
      <c r="O13" s="197"/>
      <c r="P13" s="197"/>
      <c r="Q13" s="197"/>
      <c r="R13" s="197"/>
      <c r="S13" s="197"/>
      <c r="T13" s="190"/>
      <c r="U13" s="190"/>
      <c r="V13" s="190"/>
      <c r="W13" s="528"/>
      <c r="X13" s="528"/>
      <c r="Y13" s="528"/>
    </row>
    <row r="14" spans="4:25" s="129" customFormat="1" ht="15" customHeight="1">
      <c r="D14" s="467" t="s">
        <v>927</v>
      </c>
      <c r="F14" s="197"/>
      <c r="G14" s="197"/>
      <c r="H14" s="197"/>
      <c r="I14" s="197"/>
      <c r="J14" s="197"/>
      <c r="K14" s="197"/>
      <c r="L14" s="197"/>
      <c r="M14" s="197"/>
      <c r="N14" s="197"/>
      <c r="O14" s="197"/>
      <c r="P14" s="197"/>
      <c r="Q14" s="197"/>
      <c r="R14" s="197"/>
      <c r="S14" s="197"/>
      <c r="T14" s="190"/>
      <c r="U14" s="190"/>
      <c r="V14" s="190"/>
      <c r="W14" s="528"/>
      <c r="X14" s="528"/>
      <c r="Y14" s="528"/>
    </row>
    <row r="15" spans="1:27" s="184" customFormat="1" ht="16.5" customHeight="1">
      <c r="A15" s="196"/>
      <c r="E15" s="113"/>
      <c r="F15" s="84"/>
      <c r="G15" s="84"/>
      <c r="H15" s="84"/>
      <c r="I15" s="84"/>
      <c r="J15" s="84"/>
      <c r="K15" s="84"/>
      <c r="L15" s="84"/>
      <c r="M15" s="84"/>
      <c r="N15" s="84"/>
      <c r="O15" s="84"/>
      <c r="P15" s="84"/>
      <c r="Q15" s="84"/>
      <c r="R15" s="84"/>
      <c r="S15" s="84"/>
      <c r="T15" s="197"/>
      <c r="U15" s="197"/>
      <c r="V15" s="198"/>
      <c r="W15" s="198"/>
      <c r="X15" s="198"/>
      <c r="Y15" s="198"/>
      <c r="Z15" s="198"/>
      <c r="AA15" s="198"/>
    </row>
    <row r="16" spans="2:18" s="183" customFormat="1" ht="24" customHeight="1">
      <c r="B16" s="1061" t="s">
        <v>42</v>
      </c>
      <c r="C16" s="1062"/>
      <c r="D16" s="1062"/>
      <c r="E16" s="1062"/>
      <c r="F16" s="1063"/>
      <c r="G16" s="727" t="s">
        <v>130</v>
      </c>
      <c r="H16" s="727"/>
      <c r="I16" s="727"/>
      <c r="J16" s="728"/>
      <c r="K16" s="1061" t="s">
        <v>47</v>
      </c>
      <c r="L16" s="1067"/>
      <c r="M16" s="1067"/>
      <c r="N16" s="1067"/>
      <c r="O16" s="1067"/>
      <c r="P16" s="1068"/>
      <c r="Q16" s="1079" t="s">
        <v>48</v>
      </c>
      <c r="R16" s="728"/>
    </row>
    <row r="17" spans="2:18" s="187" customFormat="1" ht="24" customHeight="1" thickBot="1">
      <c r="B17" s="1064"/>
      <c r="C17" s="1065"/>
      <c r="D17" s="1065"/>
      <c r="E17" s="1065"/>
      <c r="F17" s="1066"/>
      <c r="G17" s="733" t="s">
        <v>128</v>
      </c>
      <c r="H17" s="731"/>
      <c r="I17" s="733" t="s">
        <v>129</v>
      </c>
      <c r="J17" s="731"/>
      <c r="K17" s="1069"/>
      <c r="L17" s="1070"/>
      <c r="M17" s="1070"/>
      <c r="N17" s="1070"/>
      <c r="O17" s="1070"/>
      <c r="P17" s="1071"/>
      <c r="Q17" s="1072"/>
      <c r="R17" s="1073"/>
    </row>
    <row r="18" spans="2:18" s="131" customFormat="1" ht="33" customHeight="1" thickTop="1">
      <c r="B18" s="1053"/>
      <c r="C18" s="1054"/>
      <c r="D18" s="1055"/>
      <c r="E18" s="1055"/>
      <c r="F18" s="1056"/>
      <c r="G18" s="1076"/>
      <c r="H18" s="1074" t="s">
        <v>914</v>
      </c>
      <c r="I18" s="1059"/>
      <c r="J18" s="1047" t="s">
        <v>928</v>
      </c>
      <c r="K18" s="527"/>
      <c r="L18" s="514" t="s">
        <v>131</v>
      </c>
      <c r="M18" s="515"/>
      <c r="N18" s="514" t="s">
        <v>132</v>
      </c>
      <c r="O18" s="515"/>
      <c r="P18" s="516" t="s">
        <v>133</v>
      </c>
      <c r="Q18" s="1049"/>
      <c r="R18" s="1051" t="s">
        <v>929</v>
      </c>
    </row>
    <row r="19" spans="2:18" s="131" customFormat="1" ht="33" customHeight="1" thickBot="1">
      <c r="B19" s="465" t="s">
        <v>930</v>
      </c>
      <c r="C19" s="1022"/>
      <c r="D19" s="1022"/>
      <c r="E19" s="1022"/>
      <c r="F19" s="466" t="s">
        <v>931</v>
      </c>
      <c r="G19" s="1077"/>
      <c r="H19" s="1075"/>
      <c r="I19" s="1060"/>
      <c r="J19" s="1078"/>
      <c r="K19" s="299"/>
      <c r="L19" s="193" t="s">
        <v>131</v>
      </c>
      <c r="M19" s="301"/>
      <c r="N19" s="193" t="s">
        <v>132</v>
      </c>
      <c r="O19" s="301"/>
      <c r="P19" s="194" t="s">
        <v>133</v>
      </c>
      <c r="Q19" s="1050"/>
      <c r="R19" s="1078"/>
    </row>
    <row r="20" spans="2:18" s="131" customFormat="1" ht="33" customHeight="1" thickTop="1">
      <c r="B20" s="1053"/>
      <c r="C20" s="1054"/>
      <c r="D20" s="1055"/>
      <c r="E20" s="1055"/>
      <c r="F20" s="1056"/>
      <c r="G20" s="1076"/>
      <c r="H20" s="1074" t="s">
        <v>914</v>
      </c>
      <c r="I20" s="1059"/>
      <c r="J20" s="1047" t="s">
        <v>928</v>
      </c>
      <c r="K20" s="527"/>
      <c r="L20" s="514" t="s">
        <v>131</v>
      </c>
      <c r="M20" s="515"/>
      <c r="N20" s="514" t="s">
        <v>132</v>
      </c>
      <c r="O20" s="515"/>
      <c r="P20" s="516" t="s">
        <v>133</v>
      </c>
      <c r="Q20" s="1049"/>
      <c r="R20" s="1051" t="s">
        <v>929</v>
      </c>
    </row>
    <row r="21" spans="2:18" s="131" customFormat="1" ht="33" customHeight="1" thickBot="1">
      <c r="B21" s="465" t="s">
        <v>930</v>
      </c>
      <c r="C21" s="1022"/>
      <c r="D21" s="1022"/>
      <c r="E21" s="1022"/>
      <c r="F21" s="466" t="s">
        <v>931</v>
      </c>
      <c r="G21" s="1077"/>
      <c r="H21" s="1075"/>
      <c r="I21" s="1060"/>
      <c r="J21" s="1078"/>
      <c r="K21" s="299"/>
      <c r="L21" s="193" t="s">
        <v>131</v>
      </c>
      <c r="M21" s="301"/>
      <c r="N21" s="193" t="s">
        <v>132</v>
      </c>
      <c r="O21" s="301"/>
      <c r="P21" s="194" t="s">
        <v>133</v>
      </c>
      <c r="Q21" s="1050"/>
      <c r="R21" s="1078"/>
    </row>
    <row r="22" spans="2:18" s="131" customFormat="1" ht="33" customHeight="1" thickTop="1">
      <c r="B22" s="1053"/>
      <c r="C22" s="1054"/>
      <c r="D22" s="1055"/>
      <c r="E22" s="1055"/>
      <c r="F22" s="1056"/>
      <c r="G22" s="1076"/>
      <c r="H22" s="1074" t="s">
        <v>914</v>
      </c>
      <c r="I22" s="1059"/>
      <c r="J22" s="1047" t="s">
        <v>928</v>
      </c>
      <c r="K22" s="527"/>
      <c r="L22" s="514" t="s">
        <v>131</v>
      </c>
      <c r="M22" s="515"/>
      <c r="N22" s="514" t="s">
        <v>132</v>
      </c>
      <c r="O22" s="515"/>
      <c r="P22" s="516" t="s">
        <v>133</v>
      </c>
      <c r="Q22" s="1049"/>
      <c r="R22" s="1051" t="s">
        <v>929</v>
      </c>
    </row>
    <row r="23" spans="2:18" s="131" customFormat="1" ht="33" customHeight="1" thickBot="1">
      <c r="B23" s="465" t="s">
        <v>930</v>
      </c>
      <c r="C23" s="1022"/>
      <c r="D23" s="1022"/>
      <c r="E23" s="1022"/>
      <c r="F23" s="466" t="s">
        <v>931</v>
      </c>
      <c r="G23" s="1077"/>
      <c r="H23" s="1075"/>
      <c r="I23" s="1060"/>
      <c r="J23" s="1078"/>
      <c r="K23" s="299"/>
      <c r="L23" s="193" t="s">
        <v>131</v>
      </c>
      <c r="M23" s="301"/>
      <c r="N23" s="193" t="s">
        <v>132</v>
      </c>
      <c r="O23" s="301"/>
      <c r="P23" s="194" t="s">
        <v>133</v>
      </c>
      <c r="Q23" s="1050"/>
      <c r="R23" s="1078"/>
    </row>
    <row r="24" spans="2:18" s="131" customFormat="1" ht="33" customHeight="1" thickTop="1">
      <c r="B24" s="1053"/>
      <c r="C24" s="1054"/>
      <c r="D24" s="1055"/>
      <c r="E24" s="1055"/>
      <c r="F24" s="1056"/>
      <c r="G24" s="1076"/>
      <c r="H24" s="1074" t="s">
        <v>914</v>
      </c>
      <c r="I24" s="1059"/>
      <c r="J24" s="1047" t="s">
        <v>928</v>
      </c>
      <c r="K24" s="527"/>
      <c r="L24" s="514" t="s">
        <v>131</v>
      </c>
      <c r="M24" s="515"/>
      <c r="N24" s="514" t="s">
        <v>132</v>
      </c>
      <c r="O24" s="515"/>
      <c r="P24" s="516" t="s">
        <v>133</v>
      </c>
      <c r="Q24" s="1049"/>
      <c r="R24" s="1051" t="s">
        <v>929</v>
      </c>
    </row>
    <row r="25" spans="2:18" s="131" customFormat="1" ht="33" customHeight="1" thickBot="1">
      <c r="B25" s="465" t="s">
        <v>930</v>
      </c>
      <c r="C25" s="1022"/>
      <c r="D25" s="1022"/>
      <c r="E25" s="1022"/>
      <c r="F25" s="466" t="s">
        <v>931</v>
      </c>
      <c r="G25" s="1077"/>
      <c r="H25" s="1075"/>
      <c r="I25" s="1060"/>
      <c r="J25" s="1078"/>
      <c r="K25" s="299"/>
      <c r="L25" s="193" t="s">
        <v>131</v>
      </c>
      <c r="M25" s="301"/>
      <c r="N25" s="193" t="s">
        <v>132</v>
      </c>
      <c r="O25" s="301"/>
      <c r="P25" s="194" t="s">
        <v>133</v>
      </c>
      <c r="Q25" s="1050"/>
      <c r="R25" s="1078"/>
    </row>
    <row r="26" spans="2:18" s="131" customFormat="1" ht="33" customHeight="1" thickTop="1">
      <c r="B26" s="1053"/>
      <c r="C26" s="1054"/>
      <c r="D26" s="1055"/>
      <c r="E26" s="1055"/>
      <c r="F26" s="1056"/>
      <c r="G26" s="1076"/>
      <c r="H26" s="1074" t="s">
        <v>914</v>
      </c>
      <c r="I26" s="1059"/>
      <c r="J26" s="1047" t="s">
        <v>928</v>
      </c>
      <c r="K26" s="527"/>
      <c r="L26" s="514" t="s">
        <v>131</v>
      </c>
      <c r="M26" s="515"/>
      <c r="N26" s="514" t="s">
        <v>132</v>
      </c>
      <c r="O26" s="515"/>
      <c r="P26" s="516" t="s">
        <v>133</v>
      </c>
      <c r="Q26" s="1049"/>
      <c r="R26" s="1051" t="s">
        <v>929</v>
      </c>
    </row>
    <row r="27" spans="2:18" s="131" customFormat="1" ht="33" customHeight="1" thickBot="1">
      <c r="B27" s="465" t="s">
        <v>930</v>
      </c>
      <c r="C27" s="1022"/>
      <c r="D27" s="1022"/>
      <c r="E27" s="1022"/>
      <c r="F27" s="466" t="s">
        <v>931</v>
      </c>
      <c r="G27" s="1077"/>
      <c r="H27" s="1075"/>
      <c r="I27" s="1060"/>
      <c r="J27" s="1078"/>
      <c r="K27" s="299"/>
      <c r="L27" s="193" t="s">
        <v>131</v>
      </c>
      <c r="M27" s="301"/>
      <c r="N27" s="193" t="s">
        <v>132</v>
      </c>
      <c r="O27" s="301"/>
      <c r="P27" s="194" t="s">
        <v>133</v>
      </c>
      <c r="Q27" s="1050"/>
      <c r="R27" s="1078"/>
    </row>
    <row r="28" ht="12" customHeight="1" thickTop="1"/>
  </sheetData>
  <sheetProtection/>
  <protectedRanges>
    <protectedRange sqref="D19:F19 D21:F21 D25:F25 D27:F27 D23:F23" name="範囲1_1_1_1_1"/>
  </protectedRanges>
  <mergeCells count="46">
    <mergeCell ref="G17:H17"/>
    <mergeCell ref="H18:H19"/>
    <mergeCell ref="H20:H21"/>
    <mergeCell ref="H24:H25"/>
    <mergeCell ref="H26:H27"/>
    <mergeCell ref="H22:H23"/>
    <mergeCell ref="B16:F17"/>
    <mergeCell ref="G16:J16"/>
    <mergeCell ref="K16:P17"/>
    <mergeCell ref="Q16:R17"/>
    <mergeCell ref="I17:J17"/>
    <mergeCell ref="B18:F18"/>
    <mergeCell ref="G18:G19"/>
    <mergeCell ref="I18:I19"/>
    <mergeCell ref="J18:J19"/>
    <mergeCell ref="Q18:Q19"/>
    <mergeCell ref="R18:R19"/>
    <mergeCell ref="C19:E19"/>
    <mergeCell ref="B20:F20"/>
    <mergeCell ref="G20:G21"/>
    <mergeCell ref="I20:I21"/>
    <mergeCell ref="J20:J21"/>
    <mergeCell ref="Q20:Q21"/>
    <mergeCell ref="R20:R21"/>
    <mergeCell ref="C21:E21"/>
    <mergeCell ref="B22:F22"/>
    <mergeCell ref="G22:G23"/>
    <mergeCell ref="I22:I23"/>
    <mergeCell ref="J22:J23"/>
    <mergeCell ref="Q22:Q23"/>
    <mergeCell ref="R22:R23"/>
    <mergeCell ref="C23:E23"/>
    <mergeCell ref="B24:F24"/>
    <mergeCell ref="G24:G25"/>
    <mergeCell ref="I24:I25"/>
    <mergeCell ref="J24:J25"/>
    <mergeCell ref="Q24:Q25"/>
    <mergeCell ref="R24:R25"/>
    <mergeCell ref="C25:E25"/>
    <mergeCell ref="B26:F26"/>
    <mergeCell ref="G26:G27"/>
    <mergeCell ref="I26:I27"/>
    <mergeCell ref="J26:J27"/>
    <mergeCell ref="Q26:Q27"/>
    <mergeCell ref="R26:R27"/>
    <mergeCell ref="C27:E27"/>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7" r:id="rId1"/>
  <headerFooter scaleWithDoc="0" alignWithMargins="0">
    <oddFooter>&amp;L&amp;9 2017.10&amp;C-17-</oddFooter>
    <firstFooter>&amp;L&amp;9 2013.10</firstFooter>
  </headerFooter>
  <colBreaks count="1" manualBreakCount="1">
    <brk id="20" max="65535" man="1"/>
  </colBreaks>
</worksheet>
</file>

<file path=xl/worksheets/sheet19.xml><?xml version="1.0" encoding="utf-8"?>
<worksheet xmlns="http://schemas.openxmlformats.org/spreadsheetml/2006/main" xmlns:r="http://schemas.openxmlformats.org/officeDocument/2006/relationships">
  <sheetPr>
    <tabColor rgb="FFFF0000"/>
  </sheetPr>
  <dimension ref="A1:BM448"/>
  <sheetViews>
    <sheetView showGridLines="0" view="pageBreakPreview" zoomScale="70" zoomScaleNormal="70" zoomScaleSheetLayoutView="70" zoomScalePageLayoutView="70" workbookViewId="0" topLeftCell="A1">
      <selection activeCell="BJ24" sqref="BJ24"/>
    </sheetView>
  </sheetViews>
  <sheetFormatPr defaultColWidth="9.00390625" defaultRowHeight="13.5"/>
  <cols>
    <col min="1" max="1" width="0.6171875" style="317" customWidth="1"/>
    <col min="2" max="27" width="3.75390625" style="317" customWidth="1"/>
    <col min="28" max="28" width="0.6171875" style="317" customWidth="1"/>
    <col min="29" max="29" width="0.6171875" style="317" hidden="1" customWidth="1"/>
    <col min="30" max="55" width="3.75390625" style="317" hidden="1" customWidth="1"/>
    <col min="56" max="56" width="0.6171875" style="317" hidden="1" customWidth="1"/>
    <col min="57" max="57" width="3.75390625" style="317" customWidth="1"/>
    <col min="58" max="58" width="3.75390625" style="317" hidden="1" customWidth="1"/>
    <col min="59" max="94" width="3.75390625" style="317" customWidth="1"/>
    <col min="95" max="16384" width="9.00390625" style="317" customWidth="1"/>
  </cols>
  <sheetData>
    <row r="1" spans="28:56" ht="3.75" customHeight="1" thickBot="1">
      <c r="AB1" s="318"/>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row>
    <row r="2" spans="2:56" ht="22.5" customHeight="1">
      <c r="B2" s="318"/>
      <c r="C2" s="320"/>
      <c r="D2" s="320"/>
      <c r="E2" s="320"/>
      <c r="F2" s="320"/>
      <c r="G2" s="321"/>
      <c r="H2" s="322"/>
      <c r="I2" s="322"/>
      <c r="J2" s="323"/>
      <c r="K2" s="323"/>
      <c r="L2" s="323"/>
      <c r="M2" s="323"/>
      <c r="N2" s="321"/>
      <c r="O2" s="321"/>
      <c r="P2" s="321"/>
      <c r="Q2" s="321"/>
      <c r="R2" s="318"/>
      <c r="S2" s="318"/>
      <c r="T2" s="318"/>
      <c r="U2" s="318"/>
      <c r="V2" s="318"/>
      <c r="W2" s="318"/>
      <c r="X2" s="318"/>
      <c r="Y2" s="318"/>
      <c r="Z2" s="318"/>
      <c r="AA2" s="318"/>
      <c r="AB2" s="318"/>
      <c r="AC2" s="319"/>
      <c r="AD2" s="324"/>
      <c r="AE2" s="1114"/>
      <c r="AF2" s="1114"/>
      <c r="AG2" s="1114"/>
      <c r="AH2" s="1114"/>
      <c r="AI2" s="1114"/>
      <c r="AJ2" s="1114"/>
      <c r="AK2" s="1114"/>
      <c r="AL2" s="1114"/>
      <c r="AM2" s="1114"/>
      <c r="AN2" s="1114"/>
      <c r="AO2" s="1114"/>
      <c r="AP2" s="1114"/>
      <c r="AQ2" s="1114"/>
      <c r="AR2" s="1114"/>
      <c r="AS2" s="1114"/>
      <c r="AT2" s="1114"/>
      <c r="AU2" s="1114"/>
      <c r="AV2" s="1114"/>
      <c r="AW2" s="1114"/>
      <c r="AX2" s="1114"/>
      <c r="AY2" s="1114"/>
      <c r="AZ2" s="1114"/>
      <c r="BA2" s="1114"/>
      <c r="BB2" s="1114"/>
      <c r="BC2" s="325"/>
      <c r="BD2" s="319"/>
    </row>
    <row r="3" spans="2:56" ht="22.5" customHeight="1">
      <c r="B3" s="318"/>
      <c r="C3" s="1334" t="s">
        <v>372</v>
      </c>
      <c r="D3" s="1334"/>
      <c r="E3" s="1334"/>
      <c r="F3" s="1334"/>
      <c r="G3" s="1334"/>
      <c r="H3" s="1334"/>
      <c r="I3" s="1334"/>
      <c r="J3" s="1334"/>
      <c r="K3" s="1334"/>
      <c r="L3" s="1334"/>
      <c r="M3" s="1334"/>
      <c r="N3" s="1334"/>
      <c r="O3" s="1334"/>
      <c r="P3" s="1334"/>
      <c r="Q3" s="1334"/>
      <c r="R3" s="1334"/>
      <c r="S3" s="1334"/>
      <c r="T3" s="1334"/>
      <c r="U3" s="1334"/>
      <c r="V3" s="1334"/>
      <c r="W3" s="1334"/>
      <c r="X3" s="1334"/>
      <c r="Y3" s="1334"/>
      <c r="Z3" s="1334"/>
      <c r="AA3" s="318"/>
      <c r="AB3" s="318"/>
      <c r="AC3" s="319"/>
      <c r="AD3" s="326"/>
      <c r="AE3" s="1080"/>
      <c r="AF3" s="1080"/>
      <c r="AG3" s="1080"/>
      <c r="AH3" s="1080"/>
      <c r="AI3" s="1080"/>
      <c r="AJ3" s="1080"/>
      <c r="AK3" s="1080"/>
      <c r="AL3" s="1080"/>
      <c r="AM3" s="1080"/>
      <c r="AN3" s="1080"/>
      <c r="AO3" s="1080"/>
      <c r="AP3" s="1080"/>
      <c r="AQ3" s="1080"/>
      <c r="AR3" s="1080"/>
      <c r="AS3" s="1080"/>
      <c r="AT3" s="1080"/>
      <c r="AU3" s="1080"/>
      <c r="AV3" s="1080"/>
      <c r="AW3" s="1080"/>
      <c r="AX3" s="1080"/>
      <c r="AY3" s="1080"/>
      <c r="AZ3" s="1080"/>
      <c r="BA3" s="1080"/>
      <c r="BB3" s="1080"/>
      <c r="BC3" s="328"/>
      <c r="BD3" s="319"/>
    </row>
    <row r="4" spans="2:56" ht="22.5" customHeight="1">
      <c r="B4" s="318"/>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318"/>
      <c r="AB4" s="318"/>
      <c r="AC4" s="319"/>
      <c r="AD4" s="329"/>
      <c r="AE4" s="1080"/>
      <c r="AF4" s="1080"/>
      <c r="AG4" s="1080"/>
      <c r="AH4" s="1080"/>
      <c r="AI4" s="1080"/>
      <c r="AJ4" s="1080"/>
      <c r="AK4" s="1080"/>
      <c r="AL4" s="1080"/>
      <c r="AM4" s="1080"/>
      <c r="AN4" s="1080"/>
      <c r="AO4" s="1080"/>
      <c r="AP4" s="1080"/>
      <c r="AQ4" s="1080"/>
      <c r="AR4" s="1080"/>
      <c r="AS4" s="1080"/>
      <c r="AT4" s="1080"/>
      <c r="AU4" s="1080"/>
      <c r="AV4" s="1080"/>
      <c r="AW4" s="1080"/>
      <c r="AX4" s="1080"/>
      <c r="AY4" s="1080"/>
      <c r="AZ4" s="1080"/>
      <c r="BA4" s="1080"/>
      <c r="BB4" s="1080"/>
      <c r="BC4" s="328"/>
      <c r="BD4" s="319"/>
    </row>
    <row r="5" spans="2:56" ht="22.5" customHeight="1">
      <c r="B5" s="318"/>
      <c r="C5" s="1333" t="s">
        <v>373</v>
      </c>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318"/>
      <c r="AB5" s="318"/>
      <c r="AC5" s="319"/>
      <c r="AD5" s="329"/>
      <c r="AE5" s="1080"/>
      <c r="AF5" s="1080"/>
      <c r="AG5" s="1080"/>
      <c r="AH5" s="1080"/>
      <c r="AI5" s="1080"/>
      <c r="AJ5" s="1080"/>
      <c r="AK5" s="1080"/>
      <c r="AL5" s="1080"/>
      <c r="AM5" s="1080"/>
      <c r="AN5" s="1080"/>
      <c r="AO5" s="1080"/>
      <c r="AP5" s="1080"/>
      <c r="AQ5" s="1080"/>
      <c r="AR5" s="1080"/>
      <c r="AS5" s="1080"/>
      <c r="AT5" s="1080"/>
      <c r="AU5" s="1080"/>
      <c r="AV5" s="1080"/>
      <c r="AW5" s="1080"/>
      <c r="AX5" s="1080"/>
      <c r="AY5" s="1080"/>
      <c r="AZ5" s="1080"/>
      <c r="BA5" s="1080"/>
      <c r="BB5" s="1080"/>
      <c r="BC5" s="328"/>
      <c r="BD5" s="319"/>
    </row>
    <row r="6" spans="2:56" ht="22.5" customHeight="1">
      <c r="B6" s="318"/>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318"/>
      <c r="AB6" s="318"/>
      <c r="AC6" s="319"/>
      <c r="AD6" s="329"/>
      <c r="AE6" s="1080"/>
      <c r="AF6" s="1080"/>
      <c r="AG6" s="1080"/>
      <c r="AH6" s="1080"/>
      <c r="AI6" s="1080"/>
      <c r="AJ6" s="1080"/>
      <c r="AK6" s="1080"/>
      <c r="AL6" s="1080"/>
      <c r="AM6" s="1080"/>
      <c r="AN6" s="1080"/>
      <c r="AO6" s="1080"/>
      <c r="AP6" s="1080"/>
      <c r="AQ6" s="1080"/>
      <c r="AR6" s="1080"/>
      <c r="AS6" s="1080"/>
      <c r="AT6" s="1080"/>
      <c r="AU6" s="1080"/>
      <c r="AV6" s="1080"/>
      <c r="AW6" s="1080"/>
      <c r="AX6" s="1080"/>
      <c r="AY6" s="1080"/>
      <c r="AZ6" s="1080"/>
      <c r="BA6" s="1080"/>
      <c r="BB6" s="1080"/>
      <c r="BC6" s="328"/>
      <c r="BD6" s="319"/>
    </row>
    <row r="7" spans="2:56" ht="22.5" customHeight="1">
      <c r="B7" s="318"/>
      <c r="C7" s="1333" t="s">
        <v>374</v>
      </c>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318"/>
      <c r="AB7" s="318"/>
      <c r="AC7" s="319"/>
      <c r="AD7" s="329"/>
      <c r="AE7" s="1080"/>
      <c r="AF7" s="1080"/>
      <c r="AG7" s="1080"/>
      <c r="AH7" s="1080"/>
      <c r="AI7" s="1080"/>
      <c r="AJ7" s="1080"/>
      <c r="AK7" s="1080"/>
      <c r="AL7" s="1080"/>
      <c r="AM7" s="1080"/>
      <c r="AN7" s="1080"/>
      <c r="AO7" s="1080"/>
      <c r="AP7" s="1080"/>
      <c r="AQ7" s="1080"/>
      <c r="AR7" s="1080"/>
      <c r="AS7" s="1080"/>
      <c r="AT7" s="1080"/>
      <c r="AU7" s="1080"/>
      <c r="AV7" s="1080"/>
      <c r="AW7" s="1080"/>
      <c r="AX7" s="1080"/>
      <c r="AY7" s="1080"/>
      <c r="AZ7" s="1080"/>
      <c r="BA7" s="1080"/>
      <c r="BB7" s="1080"/>
      <c r="BC7" s="328"/>
      <c r="BD7" s="319"/>
    </row>
    <row r="8" spans="2:56" ht="22.5" customHeight="1">
      <c r="B8" s="318"/>
      <c r="C8" s="1333"/>
      <c r="D8" s="1333"/>
      <c r="E8" s="1333"/>
      <c r="F8" s="1333"/>
      <c r="G8" s="1333"/>
      <c r="H8" s="1333"/>
      <c r="I8" s="1333"/>
      <c r="J8" s="1333"/>
      <c r="K8" s="1333"/>
      <c r="L8" s="1333"/>
      <c r="M8" s="1333"/>
      <c r="N8" s="1333"/>
      <c r="O8" s="1333"/>
      <c r="P8" s="1333"/>
      <c r="Q8" s="1333"/>
      <c r="R8" s="1333"/>
      <c r="S8" s="1333"/>
      <c r="T8" s="1333"/>
      <c r="U8" s="1333"/>
      <c r="V8" s="1333"/>
      <c r="W8" s="1333"/>
      <c r="X8" s="1333"/>
      <c r="Y8" s="1333"/>
      <c r="Z8" s="1333"/>
      <c r="AA8" s="318"/>
      <c r="AB8" s="318"/>
      <c r="AC8" s="319"/>
      <c r="AD8" s="329"/>
      <c r="AE8" s="1080"/>
      <c r="AF8" s="1080"/>
      <c r="AG8" s="1080"/>
      <c r="AH8" s="1080"/>
      <c r="AI8" s="1080"/>
      <c r="AJ8" s="1080"/>
      <c r="AK8" s="1080"/>
      <c r="AL8" s="1080"/>
      <c r="AM8" s="1080"/>
      <c r="AN8" s="1080"/>
      <c r="AO8" s="1080"/>
      <c r="AP8" s="1080"/>
      <c r="AQ8" s="1080"/>
      <c r="AR8" s="1080"/>
      <c r="AS8" s="1080"/>
      <c r="AT8" s="1080"/>
      <c r="AU8" s="1080"/>
      <c r="AV8" s="1080"/>
      <c r="AW8" s="1080"/>
      <c r="AX8" s="1080"/>
      <c r="AY8" s="1080"/>
      <c r="AZ8" s="1080"/>
      <c r="BA8" s="1080"/>
      <c r="BB8" s="1080"/>
      <c r="BC8" s="328"/>
      <c r="BD8" s="319"/>
    </row>
    <row r="9" spans="2:56" ht="22.5" customHeight="1">
      <c r="B9" s="396"/>
      <c r="C9" s="397"/>
      <c r="D9" s="397"/>
      <c r="E9" s="397"/>
      <c r="F9" s="397"/>
      <c r="G9" s="397"/>
      <c r="H9" s="397"/>
      <c r="I9" s="397"/>
      <c r="J9" s="397"/>
      <c r="K9" s="397"/>
      <c r="L9" s="397"/>
      <c r="M9" s="397"/>
      <c r="N9" s="397"/>
      <c r="O9" s="397"/>
      <c r="P9" s="397"/>
      <c r="Q9" s="397"/>
      <c r="R9" s="397"/>
      <c r="S9" s="397"/>
      <c r="T9" s="397"/>
      <c r="U9" s="397"/>
      <c r="V9" s="397"/>
      <c r="W9" s="397"/>
      <c r="X9" s="397"/>
      <c r="Y9" s="397"/>
      <c r="Z9" s="397"/>
      <c r="AA9" s="396"/>
      <c r="AB9" s="318"/>
      <c r="AC9" s="319"/>
      <c r="AD9" s="329"/>
      <c r="AE9" s="1080"/>
      <c r="AF9" s="1080"/>
      <c r="AG9" s="1080"/>
      <c r="AH9" s="1080"/>
      <c r="AI9" s="1080"/>
      <c r="AJ9" s="1080"/>
      <c r="AK9" s="1080"/>
      <c r="AL9" s="1080"/>
      <c r="AM9" s="1080"/>
      <c r="AN9" s="1080"/>
      <c r="AO9" s="1080"/>
      <c r="AP9" s="1080"/>
      <c r="AQ9" s="1080"/>
      <c r="AR9" s="1080"/>
      <c r="AS9" s="1080"/>
      <c r="AT9" s="1080"/>
      <c r="AU9" s="1080"/>
      <c r="AV9" s="1080"/>
      <c r="AW9" s="1080"/>
      <c r="AX9" s="1080"/>
      <c r="AY9" s="1080"/>
      <c r="AZ9" s="1080"/>
      <c r="BA9" s="1080"/>
      <c r="BB9" s="1080"/>
      <c r="BC9" s="328"/>
      <c r="BD9" s="319"/>
    </row>
    <row r="10" spans="2:56" ht="22.5" customHeight="1">
      <c r="B10" s="396"/>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6"/>
      <c r="AB10" s="318"/>
      <c r="AC10" s="319"/>
      <c r="AD10" s="329"/>
      <c r="AE10" s="1080"/>
      <c r="AF10" s="1080"/>
      <c r="AG10" s="1080"/>
      <c r="AH10" s="1080"/>
      <c r="AI10" s="1080"/>
      <c r="AJ10" s="1080"/>
      <c r="AK10" s="1080"/>
      <c r="AL10" s="1080"/>
      <c r="AM10" s="1080"/>
      <c r="AN10" s="1080"/>
      <c r="AO10" s="1080"/>
      <c r="AP10" s="1080"/>
      <c r="AQ10" s="1080"/>
      <c r="AR10" s="1080"/>
      <c r="AS10" s="1080"/>
      <c r="AT10" s="1080"/>
      <c r="AU10" s="1080"/>
      <c r="AV10" s="1080"/>
      <c r="AW10" s="1080"/>
      <c r="AX10" s="1080"/>
      <c r="AY10" s="1080"/>
      <c r="AZ10" s="1080"/>
      <c r="BA10" s="1080"/>
      <c r="BB10" s="1080"/>
      <c r="BC10" s="328"/>
      <c r="BD10" s="319"/>
    </row>
    <row r="11" spans="2:56" ht="22.5" customHeight="1">
      <c r="B11" s="396"/>
      <c r="C11" s="398"/>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6"/>
      <c r="AB11" s="318"/>
      <c r="AC11" s="319"/>
      <c r="AD11" s="329"/>
      <c r="AE11" s="1080"/>
      <c r="AF11" s="1080"/>
      <c r="AG11" s="1080"/>
      <c r="AH11" s="1080"/>
      <c r="AI11" s="1080"/>
      <c r="AJ11" s="1080"/>
      <c r="AK11" s="1080"/>
      <c r="AL11" s="1080"/>
      <c r="AM11" s="1080"/>
      <c r="AN11" s="1080"/>
      <c r="AO11" s="1080"/>
      <c r="AP11" s="1080"/>
      <c r="AQ11" s="1080"/>
      <c r="AR11" s="1080"/>
      <c r="AS11" s="1080"/>
      <c r="AT11" s="1080"/>
      <c r="AU11" s="1080"/>
      <c r="AV11" s="1080"/>
      <c r="AW11" s="1080"/>
      <c r="AX11" s="1080"/>
      <c r="AY11" s="1080"/>
      <c r="AZ11" s="1080"/>
      <c r="BA11" s="1080"/>
      <c r="BB11" s="1080"/>
      <c r="BC11" s="328"/>
      <c r="BD11" s="319"/>
    </row>
    <row r="12" spans="2:56" ht="22.5" customHeight="1">
      <c r="B12" s="396"/>
      <c r="C12" s="398"/>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6"/>
      <c r="AB12" s="318"/>
      <c r="AC12" s="319"/>
      <c r="AD12" s="329"/>
      <c r="AE12" s="1080"/>
      <c r="AF12" s="1080"/>
      <c r="AG12" s="1080"/>
      <c r="AH12" s="1080"/>
      <c r="AI12" s="1080"/>
      <c r="AJ12" s="1080"/>
      <c r="AK12" s="1080"/>
      <c r="AL12" s="1080"/>
      <c r="AM12" s="1080"/>
      <c r="AN12" s="1080"/>
      <c r="AO12" s="1080"/>
      <c r="AP12" s="1080"/>
      <c r="AQ12" s="1080"/>
      <c r="AR12" s="1080"/>
      <c r="AS12" s="1080"/>
      <c r="AT12" s="1080"/>
      <c r="AU12" s="1080"/>
      <c r="AV12" s="1080"/>
      <c r="AW12" s="1080"/>
      <c r="AX12" s="1080"/>
      <c r="AY12" s="1080"/>
      <c r="AZ12" s="1080"/>
      <c r="BA12" s="1080"/>
      <c r="BB12" s="1080"/>
      <c r="BC12" s="328"/>
      <c r="BD12" s="319"/>
    </row>
    <row r="13" spans="2:56" ht="22.5" customHeight="1">
      <c r="B13" s="396"/>
      <c r="C13" s="398"/>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6"/>
      <c r="AB13" s="318"/>
      <c r="AC13" s="319"/>
      <c r="AD13" s="329"/>
      <c r="AE13" s="1080"/>
      <c r="AF13" s="1080"/>
      <c r="AG13" s="1080"/>
      <c r="AH13" s="1080"/>
      <c r="AI13" s="1080"/>
      <c r="AJ13" s="1080"/>
      <c r="AK13" s="1080"/>
      <c r="AL13" s="1080"/>
      <c r="AM13" s="1080"/>
      <c r="AN13" s="1080"/>
      <c r="AO13" s="1080"/>
      <c r="AP13" s="1080"/>
      <c r="AQ13" s="1080"/>
      <c r="AR13" s="1080"/>
      <c r="AS13" s="1080"/>
      <c r="AT13" s="1080"/>
      <c r="AU13" s="1080"/>
      <c r="AV13" s="1080"/>
      <c r="AW13" s="1080"/>
      <c r="AX13" s="1080"/>
      <c r="AY13" s="1080"/>
      <c r="AZ13" s="1080"/>
      <c r="BA13" s="1080"/>
      <c r="BB13" s="1080"/>
      <c r="BC13" s="328"/>
      <c r="BD13" s="319"/>
    </row>
    <row r="14" spans="2:56" ht="22.5" customHeight="1">
      <c r="B14" s="396"/>
      <c r="C14" s="398"/>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6"/>
      <c r="AB14" s="318"/>
      <c r="AC14" s="319"/>
      <c r="AD14" s="329"/>
      <c r="AE14" s="1080"/>
      <c r="AF14" s="1080"/>
      <c r="AG14" s="1080"/>
      <c r="AH14" s="1080"/>
      <c r="AI14" s="1080"/>
      <c r="AJ14" s="1080"/>
      <c r="AK14" s="1080"/>
      <c r="AL14" s="1080"/>
      <c r="AM14" s="1080"/>
      <c r="AN14" s="1080"/>
      <c r="AO14" s="1080"/>
      <c r="AP14" s="1080"/>
      <c r="AQ14" s="1080"/>
      <c r="AR14" s="1080"/>
      <c r="AS14" s="1080"/>
      <c r="AT14" s="1080"/>
      <c r="AU14" s="1080"/>
      <c r="AV14" s="1080"/>
      <c r="AW14" s="1080"/>
      <c r="AX14" s="1080"/>
      <c r="AY14" s="1080"/>
      <c r="AZ14" s="1080"/>
      <c r="BA14" s="1080"/>
      <c r="BB14" s="1080"/>
      <c r="BC14" s="328"/>
      <c r="BD14" s="319"/>
    </row>
    <row r="15" spans="2:56" ht="22.5" customHeight="1">
      <c r="B15" s="396"/>
      <c r="C15" s="398"/>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396"/>
      <c r="AB15" s="318"/>
      <c r="AC15" s="319"/>
      <c r="AD15" s="333"/>
      <c r="AE15" s="1080"/>
      <c r="AF15" s="1080"/>
      <c r="AG15" s="1080"/>
      <c r="AH15" s="1080"/>
      <c r="AI15" s="1080"/>
      <c r="AJ15" s="1080"/>
      <c r="AK15" s="1080"/>
      <c r="AL15" s="1080"/>
      <c r="AM15" s="1080"/>
      <c r="AN15" s="1080"/>
      <c r="AO15" s="1080"/>
      <c r="AP15" s="1080"/>
      <c r="AQ15" s="1080"/>
      <c r="AR15" s="1080"/>
      <c r="AS15" s="1080"/>
      <c r="AT15" s="1080"/>
      <c r="AU15" s="1080"/>
      <c r="AV15" s="1080"/>
      <c r="AW15" s="1080"/>
      <c r="AX15" s="1080"/>
      <c r="AY15" s="1080"/>
      <c r="AZ15" s="1080"/>
      <c r="BA15" s="1080"/>
      <c r="BB15" s="1080"/>
      <c r="BC15" s="334"/>
      <c r="BD15" s="319"/>
    </row>
    <row r="16" spans="2:56" ht="22.5" customHeight="1">
      <c r="B16" s="396"/>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6"/>
      <c r="AB16" s="318"/>
      <c r="AC16" s="319"/>
      <c r="AD16" s="333"/>
      <c r="AE16" s="1080"/>
      <c r="AF16" s="1080"/>
      <c r="AG16" s="1080"/>
      <c r="AH16" s="1080"/>
      <c r="AI16" s="1080"/>
      <c r="AJ16" s="1080"/>
      <c r="AK16" s="1080"/>
      <c r="AL16" s="1080"/>
      <c r="AM16" s="1080"/>
      <c r="AN16" s="1080"/>
      <c r="AO16" s="1080"/>
      <c r="AP16" s="1080"/>
      <c r="AQ16" s="1080"/>
      <c r="AR16" s="1080"/>
      <c r="AS16" s="1080"/>
      <c r="AT16" s="1080"/>
      <c r="AU16" s="1080"/>
      <c r="AV16" s="1080"/>
      <c r="AW16" s="1080"/>
      <c r="AX16" s="1080"/>
      <c r="AY16" s="1080"/>
      <c r="AZ16" s="1080"/>
      <c r="BA16" s="1080"/>
      <c r="BB16" s="1080"/>
      <c r="BC16" s="334"/>
      <c r="BD16" s="319"/>
    </row>
    <row r="17" spans="2:56" ht="22.5" customHeight="1">
      <c r="B17" s="396"/>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6"/>
      <c r="AB17" s="318"/>
      <c r="AC17" s="319"/>
      <c r="AD17" s="333"/>
      <c r="AE17" s="1080"/>
      <c r="AF17" s="1080"/>
      <c r="AG17" s="1080"/>
      <c r="AH17" s="1080"/>
      <c r="AI17" s="1080"/>
      <c r="AJ17" s="1080"/>
      <c r="AK17" s="1080"/>
      <c r="AL17" s="1080"/>
      <c r="AM17" s="1080"/>
      <c r="AN17" s="1080"/>
      <c r="AO17" s="1080"/>
      <c r="AP17" s="1080"/>
      <c r="AQ17" s="1080"/>
      <c r="AR17" s="1080"/>
      <c r="AS17" s="1080"/>
      <c r="AT17" s="1080"/>
      <c r="AU17" s="1080"/>
      <c r="AV17" s="1080"/>
      <c r="AW17" s="1080"/>
      <c r="AX17" s="1080"/>
      <c r="AY17" s="1080"/>
      <c r="AZ17" s="1080"/>
      <c r="BA17" s="1080"/>
      <c r="BB17" s="1080"/>
      <c r="BC17" s="334"/>
      <c r="BD17" s="319"/>
    </row>
    <row r="18" spans="2:56" ht="22.5" customHeight="1">
      <c r="B18" s="396"/>
      <c r="C18" s="401"/>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6"/>
      <c r="AB18" s="318"/>
      <c r="AC18" s="319"/>
      <c r="AD18" s="333"/>
      <c r="AE18" s="1080"/>
      <c r="AF18" s="1080"/>
      <c r="AG18" s="1080"/>
      <c r="AH18" s="1080"/>
      <c r="AI18" s="1080"/>
      <c r="AJ18" s="1080"/>
      <c r="AK18" s="1080"/>
      <c r="AL18" s="1080"/>
      <c r="AM18" s="1080"/>
      <c r="AN18" s="1080"/>
      <c r="AO18" s="1080"/>
      <c r="AP18" s="1080"/>
      <c r="AQ18" s="1080"/>
      <c r="AR18" s="1080"/>
      <c r="AS18" s="1080"/>
      <c r="AT18" s="1080"/>
      <c r="AU18" s="1080"/>
      <c r="AV18" s="1080"/>
      <c r="AW18" s="1080"/>
      <c r="AX18" s="1080"/>
      <c r="AY18" s="1080"/>
      <c r="AZ18" s="1080"/>
      <c r="BA18" s="1080"/>
      <c r="BB18" s="1080"/>
      <c r="BC18" s="334"/>
      <c r="BD18" s="319"/>
    </row>
    <row r="19" spans="2:56" ht="22.5" customHeight="1">
      <c r="B19" s="396"/>
      <c r="C19" s="401"/>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6"/>
      <c r="AB19" s="318"/>
      <c r="AC19" s="319"/>
      <c r="AD19" s="333"/>
      <c r="AE19" s="1080"/>
      <c r="AF19" s="1080"/>
      <c r="AG19" s="1080"/>
      <c r="AH19" s="1080"/>
      <c r="AI19" s="1080"/>
      <c r="AJ19" s="1080"/>
      <c r="AK19" s="1080"/>
      <c r="AL19" s="1080"/>
      <c r="AM19" s="1080"/>
      <c r="AN19" s="1080"/>
      <c r="AO19" s="1080"/>
      <c r="AP19" s="1080"/>
      <c r="AQ19" s="1080"/>
      <c r="AR19" s="1080"/>
      <c r="AS19" s="1080"/>
      <c r="AT19" s="1080"/>
      <c r="AU19" s="1080"/>
      <c r="AV19" s="1080"/>
      <c r="AW19" s="1080"/>
      <c r="AX19" s="1080"/>
      <c r="AY19" s="1080"/>
      <c r="AZ19" s="1080"/>
      <c r="BA19" s="1080"/>
      <c r="BB19" s="1080"/>
      <c r="BC19" s="334"/>
      <c r="BD19" s="319"/>
    </row>
    <row r="20" spans="2:56" ht="22.5" customHeight="1">
      <c r="B20" s="396"/>
      <c r="C20" s="401"/>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6"/>
      <c r="AB20" s="318"/>
      <c r="AC20" s="319"/>
      <c r="AD20" s="333"/>
      <c r="AE20" s="1080"/>
      <c r="AF20" s="1080"/>
      <c r="AG20" s="1080"/>
      <c r="AH20" s="1080"/>
      <c r="AI20" s="1080"/>
      <c r="AJ20" s="1080"/>
      <c r="AK20" s="1080"/>
      <c r="AL20" s="1080"/>
      <c r="AM20" s="1080"/>
      <c r="AN20" s="1080"/>
      <c r="AO20" s="1080"/>
      <c r="AP20" s="1080"/>
      <c r="AQ20" s="1080"/>
      <c r="AR20" s="1080"/>
      <c r="AS20" s="1080"/>
      <c r="AT20" s="1080"/>
      <c r="AU20" s="1080"/>
      <c r="AV20" s="1080"/>
      <c r="AW20" s="1080"/>
      <c r="AX20" s="1080"/>
      <c r="AY20" s="1080"/>
      <c r="AZ20" s="1080"/>
      <c r="BA20" s="1080"/>
      <c r="BB20" s="1080"/>
      <c r="BC20" s="334"/>
      <c r="BD20" s="319"/>
    </row>
    <row r="21" spans="2:56" ht="22.5" customHeight="1">
      <c r="B21" s="396"/>
      <c r="C21" s="401"/>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6"/>
      <c r="AB21" s="318"/>
      <c r="AC21" s="319"/>
      <c r="AD21" s="333"/>
      <c r="AE21" s="1080"/>
      <c r="AF21" s="1080"/>
      <c r="AG21" s="1080"/>
      <c r="AH21" s="1080"/>
      <c r="AI21" s="1080"/>
      <c r="AJ21" s="1080"/>
      <c r="AK21" s="1080"/>
      <c r="AL21" s="1080"/>
      <c r="AM21" s="1080"/>
      <c r="AN21" s="1080"/>
      <c r="AO21" s="1080"/>
      <c r="AP21" s="1080"/>
      <c r="AQ21" s="1080"/>
      <c r="AR21" s="1080"/>
      <c r="AS21" s="1080"/>
      <c r="AT21" s="1080"/>
      <c r="AU21" s="1080"/>
      <c r="AV21" s="1080"/>
      <c r="AW21" s="1080"/>
      <c r="AX21" s="1080"/>
      <c r="AY21" s="1080"/>
      <c r="AZ21" s="1080"/>
      <c r="BA21" s="1080"/>
      <c r="BB21" s="1080"/>
      <c r="BC21" s="334"/>
      <c r="BD21" s="319"/>
    </row>
    <row r="22" spans="2:56" ht="22.5" customHeight="1">
      <c r="B22" s="396"/>
      <c r="C22" s="401"/>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6"/>
      <c r="AB22" s="318"/>
      <c r="AC22" s="319"/>
      <c r="AD22" s="333"/>
      <c r="AE22" s="1080"/>
      <c r="AF22" s="1080"/>
      <c r="AG22" s="1080"/>
      <c r="AH22" s="1080"/>
      <c r="AI22" s="1080"/>
      <c r="AJ22" s="1080"/>
      <c r="AK22" s="1080"/>
      <c r="AL22" s="1080"/>
      <c r="AM22" s="1080"/>
      <c r="AN22" s="1080"/>
      <c r="AO22" s="1080"/>
      <c r="AP22" s="1080"/>
      <c r="AQ22" s="1080"/>
      <c r="AR22" s="1080"/>
      <c r="AS22" s="1080"/>
      <c r="AT22" s="1080"/>
      <c r="AU22" s="1080"/>
      <c r="AV22" s="1080"/>
      <c r="AW22" s="1080"/>
      <c r="AX22" s="1080"/>
      <c r="AY22" s="1080"/>
      <c r="AZ22" s="1080"/>
      <c r="BA22" s="1080"/>
      <c r="BB22" s="1080"/>
      <c r="BC22" s="334"/>
      <c r="BD22" s="319"/>
    </row>
    <row r="23" spans="2:56" ht="22.5" customHeight="1">
      <c r="B23" s="396"/>
      <c r="C23" s="401"/>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6"/>
      <c r="AB23" s="318"/>
      <c r="AC23" s="319"/>
      <c r="AD23" s="333"/>
      <c r="AE23" s="1080"/>
      <c r="AF23" s="1080"/>
      <c r="AG23" s="1080"/>
      <c r="AH23" s="1080"/>
      <c r="AI23" s="1080"/>
      <c r="AJ23" s="1080"/>
      <c r="AK23" s="1080"/>
      <c r="AL23" s="1080"/>
      <c r="AM23" s="1080"/>
      <c r="AN23" s="1080"/>
      <c r="AO23" s="1080"/>
      <c r="AP23" s="1080"/>
      <c r="AQ23" s="1080"/>
      <c r="AR23" s="1080"/>
      <c r="AS23" s="1080"/>
      <c r="AT23" s="1080"/>
      <c r="AU23" s="1080"/>
      <c r="AV23" s="1080"/>
      <c r="AW23" s="1080"/>
      <c r="AX23" s="1080"/>
      <c r="AY23" s="1080"/>
      <c r="AZ23" s="1080"/>
      <c r="BA23" s="1080"/>
      <c r="BB23" s="1080"/>
      <c r="BC23" s="334"/>
      <c r="BD23" s="319"/>
    </row>
    <row r="24" spans="2:56" ht="22.5" customHeight="1">
      <c r="B24" s="396"/>
      <c r="C24" s="401"/>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396"/>
      <c r="AB24" s="318"/>
      <c r="AC24" s="319"/>
      <c r="AD24" s="333"/>
      <c r="AE24" s="1080"/>
      <c r="AF24" s="1080"/>
      <c r="AG24" s="1080"/>
      <c r="AH24" s="1080"/>
      <c r="AI24" s="1080"/>
      <c r="AJ24" s="1080"/>
      <c r="AK24" s="1080"/>
      <c r="AL24" s="1080"/>
      <c r="AM24" s="1080"/>
      <c r="AN24" s="1080"/>
      <c r="AO24" s="1080"/>
      <c r="AP24" s="1080"/>
      <c r="AQ24" s="1080"/>
      <c r="AR24" s="1080"/>
      <c r="AS24" s="1080"/>
      <c r="AT24" s="1080"/>
      <c r="AU24" s="1080"/>
      <c r="AV24" s="1080"/>
      <c r="AW24" s="1080"/>
      <c r="AX24" s="1080"/>
      <c r="AY24" s="1080"/>
      <c r="AZ24" s="1080"/>
      <c r="BA24" s="1080"/>
      <c r="BB24" s="1080"/>
      <c r="BC24" s="334"/>
      <c r="BD24" s="319"/>
    </row>
    <row r="25" spans="2:56" ht="22.5" customHeight="1">
      <c r="B25" s="396"/>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6"/>
      <c r="AB25" s="318"/>
      <c r="AC25" s="319"/>
      <c r="AD25" s="333"/>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34"/>
      <c r="BD25" s="319"/>
    </row>
    <row r="26" spans="2:56" ht="22.5" customHeight="1">
      <c r="B26" s="396"/>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6"/>
      <c r="AB26" s="318"/>
      <c r="AC26" s="319"/>
      <c r="AD26" s="333"/>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34"/>
      <c r="BD26" s="319"/>
    </row>
    <row r="27" spans="2:56" ht="22.5" customHeight="1">
      <c r="B27" s="396"/>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6"/>
      <c r="AB27" s="318"/>
      <c r="AC27" s="319"/>
      <c r="AD27" s="1086" t="s">
        <v>375</v>
      </c>
      <c r="AE27" s="1087"/>
      <c r="AF27" s="1087"/>
      <c r="AG27" s="1087"/>
      <c r="AH27" s="1087"/>
      <c r="AI27" s="1087"/>
      <c r="AJ27" s="1087"/>
      <c r="AK27" s="1087"/>
      <c r="AL27" s="1087"/>
      <c r="AM27" s="1087"/>
      <c r="AN27" s="1087"/>
      <c r="AO27" s="1087"/>
      <c r="AP27" s="1087"/>
      <c r="AQ27" s="1087"/>
      <c r="AR27" s="1087"/>
      <c r="AS27" s="1087"/>
      <c r="AT27" s="1087"/>
      <c r="AU27" s="1087"/>
      <c r="AV27" s="1087"/>
      <c r="AW27" s="1087"/>
      <c r="AX27" s="1087"/>
      <c r="AY27" s="1087"/>
      <c r="AZ27" s="1087"/>
      <c r="BA27" s="1087"/>
      <c r="BB27" s="336"/>
      <c r="BC27" s="334"/>
      <c r="BD27" s="319"/>
    </row>
    <row r="28" spans="2:56" ht="22.5" customHeight="1">
      <c r="B28" s="396"/>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6"/>
      <c r="AB28" s="318"/>
      <c r="AC28" s="319"/>
      <c r="AD28" s="1086"/>
      <c r="AE28" s="1087"/>
      <c r="AF28" s="1087"/>
      <c r="AG28" s="1087"/>
      <c r="AH28" s="1087"/>
      <c r="AI28" s="1087"/>
      <c r="AJ28" s="1087"/>
      <c r="AK28" s="1087"/>
      <c r="AL28" s="1087"/>
      <c r="AM28" s="1087"/>
      <c r="AN28" s="1087"/>
      <c r="AO28" s="1087"/>
      <c r="AP28" s="1087"/>
      <c r="AQ28" s="1087"/>
      <c r="AR28" s="1087"/>
      <c r="AS28" s="1087"/>
      <c r="AT28" s="1087"/>
      <c r="AU28" s="1087"/>
      <c r="AV28" s="1087"/>
      <c r="AW28" s="1087"/>
      <c r="AX28" s="1087"/>
      <c r="AY28" s="1087"/>
      <c r="AZ28" s="1087"/>
      <c r="BA28" s="1087"/>
      <c r="BB28" s="336"/>
      <c r="BC28" s="334"/>
      <c r="BD28" s="319"/>
    </row>
    <row r="29" spans="2:56" ht="22.5" customHeight="1">
      <c r="B29" s="396"/>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6"/>
      <c r="AB29" s="318"/>
      <c r="AC29" s="319"/>
      <c r="AD29" s="333"/>
      <c r="AE29" s="1080" t="s">
        <v>376</v>
      </c>
      <c r="AF29" s="1080"/>
      <c r="AG29" s="1080"/>
      <c r="AH29" s="1080"/>
      <c r="AI29" s="1080"/>
      <c r="AJ29" s="1080"/>
      <c r="AK29" s="1080"/>
      <c r="AL29" s="1080"/>
      <c r="AM29" s="1080"/>
      <c r="AN29" s="1080"/>
      <c r="AO29" s="1080"/>
      <c r="AP29" s="1080"/>
      <c r="AQ29" s="1080"/>
      <c r="AR29" s="1080"/>
      <c r="AS29" s="1080"/>
      <c r="AT29" s="1080"/>
      <c r="AU29" s="1080"/>
      <c r="AV29" s="1080"/>
      <c r="AW29" s="1080"/>
      <c r="AX29" s="1080"/>
      <c r="AY29" s="1080"/>
      <c r="AZ29" s="1080"/>
      <c r="BA29" s="1080"/>
      <c r="BB29" s="1080"/>
      <c r="BC29" s="334"/>
      <c r="BD29" s="319"/>
    </row>
    <row r="30" spans="2:56" ht="22.5" customHeight="1">
      <c r="B30" s="396"/>
      <c r="C30" s="1332"/>
      <c r="D30" s="1332"/>
      <c r="E30" s="1332"/>
      <c r="F30" s="1332"/>
      <c r="G30" s="1332"/>
      <c r="H30" s="1332"/>
      <c r="I30" s="1332"/>
      <c r="J30" s="1332"/>
      <c r="K30" s="1332"/>
      <c r="L30" s="1332"/>
      <c r="M30" s="1332"/>
      <c r="N30" s="1332"/>
      <c r="O30" s="1332"/>
      <c r="P30" s="1332"/>
      <c r="Q30" s="1332"/>
      <c r="R30" s="1332"/>
      <c r="S30" s="1332"/>
      <c r="T30" s="1332"/>
      <c r="U30" s="1332"/>
      <c r="V30" s="1332"/>
      <c r="W30" s="1332"/>
      <c r="X30" s="1332"/>
      <c r="Y30" s="1332"/>
      <c r="Z30" s="1332"/>
      <c r="AA30" s="396"/>
      <c r="AB30" s="318"/>
      <c r="AC30" s="319"/>
      <c r="AD30" s="333"/>
      <c r="AE30" s="1080" t="s">
        <v>377</v>
      </c>
      <c r="AF30" s="1080"/>
      <c r="AG30" s="1080"/>
      <c r="AH30" s="1080"/>
      <c r="AI30" s="1080"/>
      <c r="AJ30" s="1080"/>
      <c r="AK30" s="1080"/>
      <c r="AL30" s="1080"/>
      <c r="AM30" s="1080"/>
      <c r="AN30" s="1080"/>
      <c r="AO30" s="1080"/>
      <c r="AP30" s="1080"/>
      <c r="AQ30" s="1080"/>
      <c r="AR30" s="1080"/>
      <c r="AS30" s="1080"/>
      <c r="AT30" s="1080"/>
      <c r="AU30" s="1080"/>
      <c r="AV30" s="1080"/>
      <c r="AW30" s="1080"/>
      <c r="AX30" s="1080"/>
      <c r="AY30" s="1080"/>
      <c r="AZ30" s="1080"/>
      <c r="BA30" s="1080"/>
      <c r="BB30" s="1080"/>
      <c r="BC30" s="334"/>
      <c r="BD30" s="319"/>
    </row>
    <row r="31" spans="2:56" ht="22.5" customHeight="1">
      <c r="B31" s="396"/>
      <c r="C31" s="1332"/>
      <c r="D31" s="1332"/>
      <c r="E31" s="1332"/>
      <c r="F31" s="1332"/>
      <c r="G31" s="1332"/>
      <c r="H31" s="1332"/>
      <c r="I31" s="1332"/>
      <c r="J31" s="1332"/>
      <c r="K31" s="1332"/>
      <c r="L31" s="1332"/>
      <c r="M31" s="1332"/>
      <c r="N31" s="1332"/>
      <c r="O31" s="1332"/>
      <c r="P31" s="1332"/>
      <c r="Q31" s="1332"/>
      <c r="R31" s="1332"/>
      <c r="S31" s="1332"/>
      <c r="T31" s="1332"/>
      <c r="U31" s="1332"/>
      <c r="V31" s="1332"/>
      <c r="W31" s="1332"/>
      <c r="X31" s="1332"/>
      <c r="Y31" s="1332"/>
      <c r="Z31" s="1332"/>
      <c r="AA31" s="396"/>
      <c r="AB31" s="318"/>
      <c r="AC31" s="319"/>
      <c r="AD31" s="333"/>
      <c r="AE31" s="1080"/>
      <c r="AF31" s="1080"/>
      <c r="AG31" s="1080"/>
      <c r="AH31" s="1080"/>
      <c r="AI31" s="1080"/>
      <c r="AJ31" s="1080"/>
      <c r="AK31" s="1080"/>
      <c r="AL31" s="1080"/>
      <c r="AM31" s="1080"/>
      <c r="AN31" s="1080"/>
      <c r="AO31" s="1080"/>
      <c r="AP31" s="1080"/>
      <c r="AQ31" s="1080"/>
      <c r="AR31" s="1080"/>
      <c r="AS31" s="1080"/>
      <c r="AT31" s="1080"/>
      <c r="AU31" s="1080"/>
      <c r="AV31" s="1080"/>
      <c r="AW31" s="1080"/>
      <c r="AX31" s="1080"/>
      <c r="AY31" s="1080"/>
      <c r="AZ31" s="1080"/>
      <c r="BA31" s="1080"/>
      <c r="BB31" s="1080"/>
      <c r="BC31" s="334"/>
      <c r="BD31" s="319"/>
    </row>
    <row r="32" spans="2:56" ht="22.5" customHeight="1">
      <c r="B32" s="396"/>
      <c r="C32" s="1332"/>
      <c r="D32" s="1332"/>
      <c r="E32" s="1332"/>
      <c r="F32" s="1332"/>
      <c r="G32" s="1332"/>
      <c r="H32" s="1332"/>
      <c r="I32" s="1332"/>
      <c r="J32" s="1332"/>
      <c r="K32" s="1332"/>
      <c r="L32" s="1332"/>
      <c r="M32" s="1332"/>
      <c r="N32" s="1332"/>
      <c r="O32" s="1332"/>
      <c r="P32" s="1332"/>
      <c r="Q32" s="1332"/>
      <c r="R32" s="1332"/>
      <c r="S32" s="1332"/>
      <c r="T32" s="1332"/>
      <c r="U32" s="1332"/>
      <c r="V32" s="1332"/>
      <c r="W32" s="1332"/>
      <c r="X32" s="1332"/>
      <c r="Y32" s="1332"/>
      <c r="Z32" s="1332"/>
      <c r="AA32" s="396"/>
      <c r="AB32" s="318"/>
      <c r="AC32" s="319"/>
      <c r="AD32" s="333" t="s">
        <v>379</v>
      </c>
      <c r="AE32" s="1080" t="s">
        <v>380</v>
      </c>
      <c r="AF32" s="1080"/>
      <c r="AG32" s="1080"/>
      <c r="AH32" s="1080"/>
      <c r="AI32" s="1080"/>
      <c r="AJ32" s="1080"/>
      <c r="AK32" s="1080"/>
      <c r="AL32" s="1080"/>
      <c r="AM32" s="1080"/>
      <c r="AN32" s="1080"/>
      <c r="AO32" s="1080"/>
      <c r="AP32" s="1080"/>
      <c r="AQ32" s="1080"/>
      <c r="AR32" s="1080"/>
      <c r="AS32" s="1080"/>
      <c r="AT32" s="1080"/>
      <c r="AU32" s="1080"/>
      <c r="AV32" s="1080"/>
      <c r="AW32" s="1080"/>
      <c r="AX32" s="1080"/>
      <c r="AY32" s="1080"/>
      <c r="AZ32" s="1080"/>
      <c r="BA32" s="1080"/>
      <c r="BB32" s="1080"/>
      <c r="BC32" s="334"/>
      <c r="BD32" s="319"/>
    </row>
    <row r="33" spans="2:56" ht="22.5" customHeight="1">
      <c r="B33" s="396"/>
      <c r="C33" s="1332"/>
      <c r="D33" s="1332"/>
      <c r="E33" s="1332"/>
      <c r="F33" s="1332"/>
      <c r="G33" s="1332"/>
      <c r="H33" s="1332"/>
      <c r="I33" s="1332"/>
      <c r="J33" s="1332"/>
      <c r="K33" s="1332"/>
      <c r="L33" s="1332"/>
      <c r="M33" s="1332"/>
      <c r="N33" s="1332"/>
      <c r="O33" s="1332"/>
      <c r="P33" s="1332"/>
      <c r="Q33" s="1332"/>
      <c r="R33" s="1332"/>
      <c r="S33" s="1332"/>
      <c r="T33" s="1332"/>
      <c r="U33" s="1332"/>
      <c r="V33" s="1332"/>
      <c r="W33" s="1332"/>
      <c r="X33" s="1332"/>
      <c r="Y33" s="1332"/>
      <c r="Z33" s="1332"/>
      <c r="AA33" s="396"/>
      <c r="AB33" s="318"/>
      <c r="AC33" s="319"/>
      <c r="AD33" s="333" t="s">
        <v>379</v>
      </c>
      <c r="AE33" s="1080" t="s">
        <v>381</v>
      </c>
      <c r="AF33" s="1080"/>
      <c r="AG33" s="1080"/>
      <c r="AH33" s="1080"/>
      <c r="AI33" s="1080"/>
      <c r="AJ33" s="1080"/>
      <c r="AK33" s="1080"/>
      <c r="AL33" s="1080"/>
      <c r="AM33" s="1080"/>
      <c r="AN33" s="1080"/>
      <c r="AO33" s="1080"/>
      <c r="AP33" s="1080"/>
      <c r="AQ33" s="1080"/>
      <c r="AR33" s="1080"/>
      <c r="AS33" s="1080"/>
      <c r="AT33" s="1080"/>
      <c r="AU33" s="1080"/>
      <c r="AV33" s="1080"/>
      <c r="AW33" s="1080"/>
      <c r="AX33" s="1080"/>
      <c r="AY33" s="1080"/>
      <c r="AZ33" s="1080"/>
      <c r="BA33" s="1080"/>
      <c r="BB33" s="1080"/>
      <c r="BC33" s="334"/>
      <c r="BD33" s="319"/>
    </row>
    <row r="34" spans="2:56" ht="22.5" customHeight="1">
      <c r="B34" s="396"/>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396"/>
      <c r="AB34" s="318"/>
      <c r="AC34" s="319"/>
      <c r="AD34" s="333" t="s">
        <v>382</v>
      </c>
      <c r="AE34" s="1080" t="s">
        <v>383</v>
      </c>
      <c r="AF34" s="1080"/>
      <c r="AG34" s="1080"/>
      <c r="AH34" s="1080"/>
      <c r="AI34" s="1080"/>
      <c r="AJ34" s="1080"/>
      <c r="AK34" s="1080"/>
      <c r="AL34" s="1080"/>
      <c r="AM34" s="1080"/>
      <c r="AN34" s="1080"/>
      <c r="AO34" s="1080"/>
      <c r="AP34" s="1080"/>
      <c r="AQ34" s="1080"/>
      <c r="AR34" s="1080"/>
      <c r="AS34" s="1080"/>
      <c r="AT34" s="1080"/>
      <c r="AU34" s="1080"/>
      <c r="AV34" s="1080"/>
      <c r="AW34" s="1080"/>
      <c r="AX34" s="1080"/>
      <c r="AY34" s="1080"/>
      <c r="AZ34" s="1080"/>
      <c r="BA34" s="1080"/>
      <c r="BB34" s="1080"/>
      <c r="BC34" s="334"/>
      <c r="BD34" s="319"/>
    </row>
    <row r="35" spans="2:56" ht="22.5" customHeight="1">
      <c r="B35" s="318"/>
      <c r="C35" s="331"/>
      <c r="D35" s="331"/>
      <c r="E35" s="331"/>
      <c r="F35" s="331"/>
      <c r="G35" s="331"/>
      <c r="H35" s="331"/>
      <c r="I35" s="331"/>
      <c r="J35" s="331"/>
      <c r="K35" s="331"/>
      <c r="L35" s="331"/>
      <c r="M35" s="331"/>
      <c r="N35" s="331"/>
      <c r="O35" s="331"/>
      <c r="P35" s="1330" t="s">
        <v>384</v>
      </c>
      <c r="Q35" s="1330"/>
      <c r="R35" s="1330" t="s">
        <v>2</v>
      </c>
      <c r="S35" s="1330"/>
      <c r="T35" s="337"/>
      <c r="U35" s="338" t="s">
        <v>131</v>
      </c>
      <c r="V35" s="337"/>
      <c r="W35" s="338" t="s">
        <v>3</v>
      </c>
      <c r="X35" s="337"/>
      <c r="Y35" s="339" t="s">
        <v>385</v>
      </c>
      <c r="Z35" s="331"/>
      <c r="AA35" s="318"/>
      <c r="AB35" s="318"/>
      <c r="AC35" s="319"/>
      <c r="AD35" s="333" t="s">
        <v>379</v>
      </c>
      <c r="AE35" s="1080" t="s">
        <v>386</v>
      </c>
      <c r="AF35" s="1080"/>
      <c r="AG35" s="1080"/>
      <c r="AH35" s="1080"/>
      <c r="AI35" s="1080"/>
      <c r="AJ35" s="1080"/>
      <c r="AK35" s="1080"/>
      <c r="AL35" s="1080"/>
      <c r="AM35" s="1080"/>
      <c r="AN35" s="1080"/>
      <c r="AO35" s="1080"/>
      <c r="AP35" s="1080"/>
      <c r="AQ35" s="1080"/>
      <c r="AR35" s="1080"/>
      <c r="AS35" s="1080"/>
      <c r="AT35" s="1080"/>
      <c r="AU35" s="1080"/>
      <c r="AV35" s="1080"/>
      <c r="AW35" s="1080"/>
      <c r="AX35" s="1080"/>
      <c r="AY35" s="1080"/>
      <c r="AZ35" s="1080"/>
      <c r="BA35" s="1080"/>
      <c r="BB35" s="1080"/>
      <c r="BC35" s="334"/>
      <c r="BD35" s="319"/>
    </row>
    <row r="36" spans="5:56" ht="22.5" customHeight="1" thickBot="1">
      <c r="E36" s="1331" t="s">
        <v>387</v>
      </c>
      <c r="F36" s="1331"/>
      <c r="G36" s="1331"/>
      <c r="H36" s="1330" t="s">
        <v>2</v>
      </c>
      <c r="I36" s="1330"/>
      <c r="J36" s="337"/>
      <c r="K36" s="338" t="s">
        <v>131</v>
      </c>
      <c r="L36" s="337"/>
      <c r="M36" s="338"/>
      <c r="N36" s="337"/>
      <c r="O36" s="339" t="s">
        <v>385</v>
      </c>
      <c r="P36" s="1330" t="s">
        <v>388</v>
      </c>
      <c r="Q36" s="1330"/>
      <c r="R36" s="1330" t="s">
        <v>2</v>
      </c>
      <c r="S36" s="1330"/>
      <c r="T36" s="337"/>
      <c r="U36" s="338" t="s">
        <v>131</v>
      </c>
      <c r="V36" s="337"/>
      <c r="W36" s="338"/>
      <c r="X36" s="337"/>
      <c r="Y36" s="339" t="s">
        <v>385</v>
      </c>
      <c r="AB36" s="318"/>
      <c r="AC36" s="319"/>
      <c r="AD36" s="340"/>
      <c r="AE36" s="1102" t="s">
        <v>389</v>
      </c>
      <c r="AF36" s="1102"/>
      <c r="AG36" s="1102"/>
      <c r="AH36" s="1102"/>
      <c r="AI36" s="1102"/>
      <c r="AJ36" s="1102"/>
      <c r="AK36" s="1102"/>
      <c r="AL36" s="1102"/>
      <c r="AM36" s="1102"/>
      <c r="AN36" s="1102"/>
      <c r="AO36" s="1102"/>
      <c r="AP36" s="1102"/>
      <c r="AQ36" s="1102"/>
      <c r="AR36" s="1102"/>
      <c r="AS36" s="1102"/>
      <c r="AT36" s="1102"/>
      <c r="AU36" s="1102"/>
      <c r="AV36" s="1102"/>
      <c r="AW36" s="1102"/>
      <c r="AX36" s="1102"/>
      <c r="AY36" s="1102"/>
      <c r="AZ36" s="1102"/>
      <c r="BA36" s="1102"/>
      <c r="BB36" s="1102"/>
      <c r="BC36" s="342"/>
      <c r="BD36" s="319"/>
    </row>
    <row r="37" spans="28:56" ht="3.75" customHeight="1">
      <c r="AB37" s="318"/>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row>
    <row r="38" spans="29:56" ht="3.75" customHeight="1" thickBot="1">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row>
    <row r="39" spans="2:56" ht="22.5" customHeight="1">
      <c r="B39" s="318"/>
      <c r="C39" s="1329" t="s">
        <v>373</v>
      </c>
      <c r="D39" s="1329"/>
      <c r="E39" s="1329"/>
      <c r="F39" s="1329"/>
      <c r="G39" s="1329"/>
      <c r="H39" s="1329"/>
      <c r="I39" s="1329"/>
      <c r="J39" s="1329"/>
      <c r="K39" s="1329"/>
      <c r="L39" s="1329"/>
      <c r="M39" s="1329"/>
      <c r="N39" s="1329"/>
      <c r="O39" s="1329"/>
      <c r="P39" s="1329"/>
      <c r="Q39" s="1329"/>
      <c r="R39" s="1329"/>
      <c r="S39" s="1329"/>
      <c r="T39" s="1329"/>
      <c r="U39" s="1329"/>
      <c r="V39" s="1329"/>
      <c r="W39" s="1329"/>
      <c r="X39" s="1329"/>
      <c r="Y39" s="1329"/>
      <c r="Z39" s="1329"/>
      <c r="AA39" s="318"/>
      <c r="AC39" s="319"/>
      <c r="AD39" s="324"/>
      <c r="AE39" s="1114"/>
      <c r="AF39" s="1114"/>
      <c r="AG39" s="1114"/>
      <c r="AH39" s="1114"/>
      <c r="AI39" s="1114"/>
      <c r="AJ39" s="1114"/>
      <c r="AK39" s="1114"/>
      <c r="AL39" s="1114"/>
      <c r="AM39" s="1114"/>
      <c r="AN39" s="1114"/>
      <c r="AO39" s="1114"/>
      <c r="AP39" s="1114"/>
      <c r="AQ39" s="1114"/>
      <c r="AR39" s="1114"/>
      <c r="AS39" s="1114"/>
      <c r="AT39" s="1114"/>
      <c r="AU39" s="1114"/>
      <c r="AV39" s="1114"/>
      <c r="AW39" s="1114"/>
      <c r="AX39" s="1114"/>
      <c r="AY39" s="1114"/>
      <c r="AZ39" s="1114"/>
      <c r="BA39" s="1114"/>
      <c r="BB39" s="1114"/>
      <c r="BC39" s="325"/>
      <c r="BD39" s="319"/>
    </row>
    <row r="40" spans="2:56" ht="22.5" customHeight="1">
      <c r="B40" s="318"/>
      <c r="C40" s="1329"/>
      <c r="D40" s="1329"/>
      <c r="E40" s="1329"/>
      <c r="F40" s="1329"/>
      <c r="G40" s="1329"/>
      <c r="H40" s="1329"/>
      <c r="I40" s="1329"/>
      <c r="J40" s="1329"/>
      <c r="K40" s="1329"/>
      <c r="L40" s="1329"/>
      <c r="M40" s="1329"/>
      <c r="N40" s="1329"/>
      <c r="O40" s="1329"/>
      <c r="P40" s="1329"/>
      <c r="Q40" s="1329"/>
      <c r="R40" s="1329"/>
      <c r="S40" s="1329"/>
      <c r="T40" s="1329"/>
      <c r="U40" s="1329"/>
      <c r="V40" s="1329"/>
      <c r="W40" s="1329"/>
      <c r="X40" s="1329"/>
      <c r="Y40" s="1329"/>
      <c r="Z40" s="1329"/>
      <c r="AA40" s="318"/>
      <c r="AC40" s="319"/>
      <c r="AD40" s="326"/>
      <c r="AE40" s="1080"/>
      <c r="AF40" s="1080"/>
      <c r="AG40" s="1080"/>
      <c r="AH40" s="1080"/>
      <c r="AI40" s="1080"/>
      <c r="AJ40" s="1080"/>
      <c r="AK40" s="1080"/>
      <c r="AL40" s="1080"/>
      <c r="AM40" s="1080"/>
      <c r="AN40" s="1080"/>
      <c r="AO40" s="1080"/>
      <c r="AP40" s="1080"/>
      <c r="AQ40" s="1080"/>
      <c r="AR40" s="1080"/>
      <c r="AS40" s="1080"/>
      <c r="AT40" s="1080"/>
      <c r="AU40" s="1080"/>
      <c r="AV40" s="1080"/>
      <c r="AW40" s="1080"/>
      <c r="AX40" s="1080"/>
      <c r="AY40" s="1080"/>
      <c r="AZ40" s="1080"/>
      <c r="BA40" s="1080"/>
      <c r="BB40" s="1080"/>
      <c r="BC40" s="328"/>
      <c r="BD40" s="319"/>
    </row>
    <row r="41" spans="2:56" ht="22.5" customHeight="1">
      <c r="B41" s="318"/>
      <c r="C41" s="1329" t="s">
        <v>374</v>
      </c>
      <c r="D41" s="1329"/>
      <c r="E41" s="1329"/>
      <c r="F41" s="1329"/>
      <c r="G41" s="1329"/>
      <c r="H41" s="1329"/>
      <c r="I41" s="1329"/>
      <c r="J41" s="1329"/>
      <c r="K41" s="1329"/>
      <c r="L41" s="1329"/>
      <c r="M41" s="1329"/>
      <c r="N41" s="1329"/>
      <c r="O41" s="1329"/>
      <c r="P41" s="1329"/>
      <c r="Q41" s="1329"/>
      <c r="R41" s="1329"/>
      <c r="S41" s="1329"/>
      <c r="T41" s="1329"/>
      <c r="U41" s="1329"/>
      <c r="V41" s="1329"/>
      <c r="W41" s="1329"/>
      <c r="X41" s="1329"/>
      <c r="Y41" s="1329"/>
      <c r="Z41" s="1329"/>
      <c r="AA41" s="318"/>
      <c r="AC41" s="319"/>
      <c r="AD41" s="329"/>
      <c r="AE41" s="1080"/>
      <c r="AF41" s="1080"/>
      <c r="AG41" s="1080"/>
      <c r="AH41" s="1080"/>
      <c r="AI41" s="1080"/>
      <c r="AJ41" s="1080"/>
      <c r="AK41" s="1080"/>
      <c r="AL41" s="1080"/>
      <c r="AM41" s="1080"/>
      <c r="AN41" s="1080"/>
      <c r="AO41" s="1080"/>
      <c r="AP41" s="1080"/>
      <c r="AQ41" s="1080"/>
      <c r="AR41" s="1080"/>
      <c r="AS41" s="1080"/>
      <c r="AT41" s="1080"/>
      <c r="AU41" s="1080"/>
      <c r="AV41" s="1080"/>
      <c r="AW41" s="1080"/>
      <c r="AX41" s="1080"/>
      <c r="AY41" s="1080"/>
      <c r="AZ41" s="1080"/>
      <c r="BA41" s="1080"/>
      <c r="BB41" s="1080"/>
      <c r="BC41" s="328"/>
      <c r="BD41" s="319"/>
    </row>
    <row r="42" spans="2:56" ht="22.5" customHeight="1">
      <c r="B42" s="318"/>
      <c r="C42" s="1329"/>
      <c r="D42" s="1329"/>
      <c r="E42" s="1329"/>
      <c r="F42" s="1329"/>
      <c r="G42" s="1329"/>
      <c r="H42" s="1329"/>
      <c r="I42" s="1329"/>
      <c r="J42" s="1329"/>
      <c r="K42" s="1329"/>
      <c r="L42" s="1329"/>
      <c r="M42" s="1329"/>
      <c r="N42" s="1329"/>
      <c r="O42" s="1329"/>
      <c r="P42" s="1329"/>
      <c r="Q42" s="1329"/>
      <c r="R42" s="1329"/>
      <c r="S42" s="1329"/>
      <c r="T42" s="1329"/>
      <c r="U42" s="1329"/>
      <c r="V42" s="1329"/>
      <c r="W42" s="1329"/>
      <c r="X42" s="1329"/>
      <c r="Y42" s="1329"/>
      <c r="Z42" s="1329"/>
      <c r="AA42" s="318"/>
      <c r="AC42" s="319"/>
      <c r="AD42" s="329"/>
      <c r="AE42" s="1080"/>
      <c r="AF42" s="1080"/>
      <c r="AG42" s="1080"/>
      <c r="AH42" s="1080"/>
      <c r="AI42" s="1080"/>
      <c r="AJ42" s="1080"/>
      <c r="AK42" s="1080"/>
      <c r="AL42" s="1080"/>
      <c r="AM42" s="1080"/>
      <c r="AN42" s="1080"/>
      <c r="AO42" s="1080"/>
      <c r="AP42" s="1080"/>
      <c r="AQ42" s="1080"/>
      <c r="AR42" s="1080"/>
      <c r="AS42" s="1080"/>
      <c r="AT42" s="1080"/>
      <c r="AU42" s="1080"/>
      <c r="AV42" s="1080"/>
      <c r="AW42" s="1080"/>
      <c r="AX42" s="1080"/>
      <c r="AY42" s="1080"/>
      <c r="AZ42" s="1080"/>
      <c r="BA42" s="1080"/>
      <c r="BB42" s="1080"/>
      <c r="BC42" s="328"/>
      <c r="BD42" s="319"/>
    </row>
    <row r="43" spans="2:56" ht="22.5" customHeight="1">
      <c r="B43" s="318"/>
      <c r="C43" s="343"/>
      <c r="D43" s="343"/>
      <c r="E43" s="343"/>
      <c r="F43" s="343"/>
      <c r="G43" s="344"/>
      <c r="H43" s="318"/>
      <c r="I43" s="318"/>
      <c r="J43" s="344"/>
      <c r="K43" s="344"/>
      <c r="L43" s="1329" t="s">
        <v>390</v>
      </c>
      <c r="M43" s="1329"/>
      <c r="N43" s="1329"/>
      <c r="O43" s="1329"/>
      <c r="P43" s="1329"/>
      <c r="Q43" s="1329"/>
      <c r="R43" s="318"/>
      <c r="S43" s="318"/>
      <c r="T43" s="318"/>
      <c r="U43" s="318"/>
      <c r="V43" s="318"/>
      <c r="W43" s="318"/>
      <c r="X43" s="318"/>
      <c r="Y43" s="318"/>
      <c r="Z43" s="318"/>
      <c r="AA43" s="318"/>
      <c r="AC43" s="319"/>
      <c r="AD43" s="1086" t="s">
        <v>391</v>
      </c>
      <c r="AE43" s="1087"/>
      <c r="AF43" s="1087"/>
      <c r="AG43" s="1087"/>
      <c r="AH43" s="1087"/>
      <c r="AI43" s="1087"/>
      <c r="AJ43" s="1087"/>
      <c r="AK43" s="1087"/>
      <c r="AL43" s="1087"/>
      <c r="AM43" s="1087"/>
      <c r="AN43" s="1087"/>
      <c r="AO43" s="1087"/>
      <c r="AP43" s="1087"/>
      <c r="AQ43" s="1087"/>
      <c r="AR43" s="1087"/>
      <c r="AS43" s="1087"/>
      <c r="AT43" s="1087"/>
      <c r="AU43" s="1087"/>
      <c r="AV43" s="1087"/>
      <c r="AW43" s="1087"/>
      <c r="AX43" s="1087"/>
      <c r="AY43" s="1087"/>
      <c r="AZ43" s="1087"/>
      <c r="BA43" s="1087"/>
      <c r="BB43" s="336"/>
      <c r="BC43" s="328"/>
      <c r="BD43" s="319"/>
    </row>
    <row r="44" spans="2:56" ht="22.5" customHeight="1">
      <c r="B44" s="318"/>
      <c r="C44" s="320"/>
      <c r="D44" s="320"/>
      <c r="E44" s="320"/>
      <c r="F44" s="320"/>
      <c r="G44" s="321"/>
      <c r="H44" s="322"/>
      <c r="I44" s="322"/>
      <c r="J44" s="323"/>
      <c r="K44" s="323"/>
      <c r="L44" s="1329"/>
      <c r="M44" s="1329"/>
      <c r="N44" s="1329"/>
      <c r="O44" s="1329"/>
      <c r="P44" s="1329"/>
      <c r="Q44" s="1329"/>
      <c r="R44" s="318"/>
      <c r="S44" s="318"/>
      <c r="T44" s="318"/>
      <c r="U44" s="318"/>
      <c r="V44" s="318"/>
      <c r="W44" s="318"/>
      <c r="X44" s="318"/>
      <c r="Y44" s="318"/>
      <c r="Z44" s="318"/>
      <c r="AA44" s="318"/>
      <c r="AC44" s="319"/>
      <c r="AD44" s="1086"/>
      <c r="AE44" s="1087"/>
      <c r="AF44" s="1087"/>
      <c r="AG44" s="1087"/>
      <c r="AH44" s="1087"/>
      <c r="AI44" s="1087"/>
      <c r="AJ44" s="1087"/>
      <c r="AK44" s="1087"/>
      <c r="AL44" s="1087"/>
      <c r="AM44" s="1087"/>
      <c r="AN44" s="1087"/>
      <c r="AO44" s="1087"/>
      <c r="AP44" s="1087"/>
      <c r="AQ44" s="1087"/>
      <c r="AR44" s="1087"/>
      <c r="AS44" s="1087"/>
      <c r="AT44" s="1087"/>
      <c r="AU44" s="1087"/>
      <c r="AV44" s="1087"/>
      <c r="AW44" s="1087"/>
      <c r="AX44" s="1087"/>
      <c r="AY44" s="1087"/>
      <c r="AZ44" s="1087"/>
      <c r="BA44" s="1087"/>
      <c r="BB44" s="336"/>
      <c r="BC44" s="328"/>
      <c r="BD44" s="319"/>
    </row>
    <row r="45" spans="2:56" ht="22.5" customHeight="1">
      <c r="B45" s="318"/>
      <c r="C45" s="320"/>
      <c r="D45" s="320"/>
      <c r="E45" s="320"/>
      <c r="F45" s="320"/>
      <c r="G45" s="321"/>
      <c r="H45" s="322"/>
      <c r="I45" s="322"/>
      <c r="J45" s="323"/>
      <c r="K45" s="323"/>
      <c r="L45" s="345"/>
      <c r="M45" s="345"/>
      <c r="N45" s="345"/>
      <c r="O45" s="345"/>
      <c r="P45" s="345"/>
      <c r="Q45" s="345"/>
      <c r="R45" s="318"/>
      <c r="S45" s="318"/>
      <c r="T45" s="318"/>
      <c r="U45" s="318"/>
      <c r="V45" s="318"/>
      <c r="W45" s="318"/>
      <c r="X45" s="318"/>
      <c r="Y45" s="318"/>
      <c r="Z45" s="318"/>
      <c r="AA45" s="318"/>
      <c r="AC45" s="319"/>
      <c r="AD45" s="329"/>
      <c r="AE45" s="1080"/>
      <c r="AF45" s="1080"/>
      <c r="AG45" s="1080"/>
      <c r="AH45" s="1080"/>
      <c r="AI45" s="1080"/>
      <c r="AJ45" s="1080"/>
      <c r="AK45" s="1080"/>
      <c r="AL45" s="1080"/>
      <c r="AM45" s="1080"/>
      <c r="AN45" s="1080"/>
      <c r="AO45" s="1080"/>
      <c r="AP45" s="1080"/>
      <c r="AQ45" s="1080"/>
      <c r="AR45" s="1080"/>
      <c r="AS45" s="1080"/>
      <c r="AT45" s="1080"/>
      <c r="AU45" s="1080"/>
      <c r="AV45" s="1080"/>
      <c r="AW45" s="1080"/>
      <c r="AX45" s="1080"/>
      <c r="AY45" s="1080"/>
      <c r="AZ45" s="1080"/>
      <c r="BA45" s="1080"/>
      <c r="BB45" s="1080"/>
      <c r="BC45" s="328"/>
      <c r="BD45" s="319"/>
    </row>
    <row r="46" spans="2:56" ht="22.5" customHeight="1">
      <c r="B46" s="318"/>
      <c r="C46" s="1087" t="s">
        <v>392</v>
      </c>
      <c r="D46" s="1087"/>
      <c r="E46" s="1087"/>
      <c r="F46" s="1087"/>
      <c r="G46" s="1087"/>
      <c r="H46" s="1087"/>
      <c r="I46" s="1087"/>
      <c r="J46" s="1087"/>
      <c r="K46" s="1087"/>
      <c r="L46" s="1087"/>
      <c r="M46" s="1087"/>
      <c r="N46" s="1087"/>
      <c r="O46" s="1087"/>
      <c r="P46" s="1087"/>
      <c r="Q46" s="1087"/>
      <c r="R46" s="1087"/>
      <c r="S46" s="1087"/>
      <c r="T46" s="1087"/>
      <c r="U46" s="1087"/>
      <c r="V46" s="1087"/>
      <c r="W46" s="1087"/>
      <c r="X46" s="1087"/>
      <c r="Y46" s="1087"/>
      <c r="Z46" s="1087"/>
      <c r="AA46" s="318"/>
      <c r="AC46" s="319"/>
      <c r="AD46" s="329"/>
      <c r="AE46" s="1080"/>
      <c r="AF46" s="1080"/>
      <c r="AG46" s="1080"/>
      <c r="AH46" s="1080"/>
      <c r="AI46" s="1080"/>
      <c r="AJ46" s="1080"/>
      <c r="AK46" s="1080"/>
      <c r="AL46" s="1080"/>
      <c r="AM46" s="1080"/>
      <c r="AN46" s="1080"/>
      <c r="AO46" s="1080"/>
      <c r="AP46" s="1080"/>
      <c r="AQ46" s="1080"/>
      <c r="AR46" s="1080"/>
      <c r="AS46" s="1080"/>
      <c r="AT46" s="1080"/>
      <c r="AU46" s="1080"/>
      <c r="AV46" s="1080"/>
      <c r="AW46" s="1080"/>
      <c r="AX46" s="1080"/>
      <c r="AY46" s="1080"/>
      <c r="AZ46" s="1080"/>
      <c r="BA46" s="1080"/>
      <c r="BB46" s="1080"/>
      <c r="BC46" s="328"/>
      <c r="BD46" s="319"/>
    </row>
    <row r="47" spans="2:56" ht="22.5" customHeight="1">
      <c r="B47" s="318"/>
      <c r="C47" s="1087"/>
      <c r="D47" s="1087"/>
      <c r="E47" s="1087"/>
      <c r="F47" s="1087"/>
      <c r="G47" s="1087"/>
      <c r="H47" s="1087"/>
      <c r="I47" s="1087"/>
      <c r="J47" s="1087"/>
      <c r="K47" s="1087"/>
      <c r="L47" s="1087"/>
      <c r="M47" s="1087"/>
      <c r="N47" s="1087"/>
      <c r="O47" s="1087"/>
      <c r="P47" s="1087"/>
      <c r="Q47" s="1087"/>
      <c r="R47" s="1087"/>
      <c r="S47" s="1087"/>
      <c r="T47" s="1087"/>
      <c r="U47" s="1087"/>
      <c r="V47" s="1087"/>
      <c r="W47" s="1087"/>
      <c r="X47" s="1087"/>
      <c r="Y47" s="1087"/>
      <c r="Z47" s="1087"/>
      <c r="AA47" s="318"/>
      <c r="AC47" s="319"/>
      <c r="AD47" s="329"/>
      <c r="AE47" s="1080"/>
      <c r="AF47" s="1080"/>
      <c r="AG47" s="1080"/>
      <c r="AH47" s="1080"/>
      <c r="AI47" s="1080"/>
      <c r="AJ47" s="1080"/>
      <c r="AK47" s="1080"/>
      <c r="AL47" s="1080"/>
      <c r="AM47" s="1080"/>
      <c r="AN47" s="1080"/>
      <c r="AO47" s="1080"/>
      <c r="AP47" s="1080"/>
      <c r="AQ47" s="1080"/>
      <c r="AR47" s="1080"/>
      <c r="AS47" s="1080"/>
      <c r="AT47" s="1080"/>
      <c r="AU47" s="1080"/>
      <c r="AV47" s="1080"/>
      <c r="AW47" s="1080"/>
      <c r="AX47" s="1080"/>
      <c r="AY47" s="1080"/>
      <c r="AZ47" s="1080"/>
      <c r="BA47" s="1080"/>
      <c r="BB47" s="1080"/>
      <c r="BC47" s="328"/>
      <c r="BD47" s="319"/>
    </row>
    <row r="48" spans="2:56" ht="22.5" customHeight="1">
      <c r="B48" s="318"/>
      <c r="C48" s="331"/>
      <c r="D48" s="1297" t="s">
        <v>393</v>
      </c>
      <c r="E48" s="1297"/>
      <c r="F48" s="1297"/>
      <c r="G48" s="1297"/>
      <c r="H48" s="1297"/>
      <c r="I48" s="1297"/>
      <c r="J48" s="1297"/>
      <c r="K48" s="1297"/>
      <c r="L48" s="1297"/>
      <c r="M48" s="1297"/>
      <c r="N48" s="1297"/>
      <c r="O48" s="1297"/>
      <c r="P48" s="1297"/>
      <c r="Q48" s="1297"/>
      <c r="R48" s="1297"/>
      <c r="S48" s="1297"/>
      <c r="T48" s="1297"/>
      <c r="U48" s="1297"/>
      <c r="V48" s="1297"/>
      <c r="W48" s="1297"/>
      <c r="X48" s="1297"/>
      <c r="Y48" s="1297"/>
      <c r="Z48" s="1297"/>
      <c r="AA48" s="318"/>
      <c r="AC48" s="319"/>
      <c r="AD48" s="329"/>
      <c r="AE48" s="1080"/>
      <c r="AF48" s="1080"/>
      <c r="AG48" s="1080"/>
      <c r="AH48" s="1080"/>
      <c r="AI48" s="1080"/>
      <c r="AJ48" s="1080"/>
      <c r="AK48" s="1080"/>
      <c r="AL48" s="1080"/>
      <c r="AM48" s="1080"/>
      <c r="AN48" s="1080"/>
      <c r="AO48" s="1080"/>
      <c r="AP48" s="1080"/>
      <c r="AQ48" s="1080"/>
      <c r="AR48" s="1080"/>
      <c r="AS48" s="1080"/>
      <c r="AT48" s="1080"/>
      <c r="AU48" s="1080"/>
      <c r="AV48" s="1080"/>
      <c r="AW48" s="1080"/>
      <c r="AX48" s="1080"/>
      <c r="AY48" s="1080"/>
      <c r="AZ48" s="1080"/>
      <c r="BA48" s="1080"/>
      <c r="BB48" s="1080"/>
      <c r="BC48" s="328"/>
      <c r="BD48" s="319"/>
    </row>
    <row r="49" spans="2:56" ht="22.5" customHeight="1">
      <c r="B49" s="318"/>
      <c r="C49" s="331"/>
      <c r="D49" s="1297"/>
      <c r="E49" s="1297"/>
      <c r="F49" s="1297"/>
      <c r="G49" s="1297"/>
      <c r="H49" s="1297"/>
      <c r="I49" s="1297"/>
      <c r="J49" s="1297"/>
      <c r="K49" s="1297"/>
      <c r="L49" s="1297"/>
      <c r="M49" s="1297"/>
      <c r="N49" s="1297"/>
      <c r="O49" s="1297"/>
      <c r="P49" s="1297"/>
      <c r="Q49" s="1297"/>
      <c r="R49" s="1297"/>
      <c r="S49" s="1297"/>
      <c r="T49" s="1297"/>
      <c r="U49" s="1297"/>
      <c r="V49" s="1297"/>
      <c r="W49" s="1297"/>
      <c r="X49" s="1297"/>
      <c r="Y49" s="1297"/>
      <c r="Z49" s="1297"/>
      <c r="AA49" s="318"/>
      <c r="AC49" s="319"/>
      <c r="AD49" s="329"/>
      <c r="AE49" s="1080"/>
      <c r="AF49" s="1080"/>
      <c r="AG49" s="1080"/>
      <c r="AH49" s="1080"/>
      <c r="AI49" s="1080"/>
      <c r="AJ49" s="1080"/>
      <c r="AK49" s="1080"/>
      <c r="AL49" s="1080"/>
      <c r="AM49" s="1080"/>
      <c r="AN49" s="1080"/>
      <c r="AO49" s="1080"/>
      <c r="AP49" s="1080"/>
      <c r="AQ49" s="1080"/>
      <c r="AR49" s="1080"/>
      <c r="AS49" s="1080"/>
      <c r="AT49" s="1080"/>
      <c r="AU49" s="1080"/>
      <c r="AV49" s="1080"/>
      <c r="AW49" s="1080"/>
      <c r="AX49" s="1080"/>
      <c r="AY49" s="1080"/>
      <c r="AZ49" s="1080"/>
      <c r="BA49" s="1080"/>
      <c r="BB49" s="1080"/>
      <c r="BC49" s="328"/>
      <c r="BD49" s="319"/>
    </row>
    <row r="50" spans="2:56" ht="22.5" customHeight="1">
      <c r="B50" s="318"/>
      <c r="C50" s="331"/>
      <c r="D50" s="1297" t="s">
        <v>394</v>
      </c>
      <c r="E50" s="1297"/>
      <c r="F50" s="1297"/>
      <c r="G50" s="1297"/>
      <c r="H50" s="1297"/>
      <c r="I50" s="1297"/>
      <c r="J50" s="1297"/>
      <c r="K50" s="1297"/>
      <c r="L50" s="1297"/>
      <c r="M50" s="1297"/>
      <c r="N50" s="1297"/>
      <c r="O50" s="1297"/>
      <c r="P50" s="1297"/>
      <c r="Q50" s="1297"/>
      <c r="R50" s="1297"/>
      <c r="S50" s="1297"/>
      <c r="T50" s="1297"/>
      <c r="U50" s="1297"/>
      <c r="V50" s="1297"/>
      <c r="W50" s="1297"/>
      <c r="X50" s="1297"/>
      <c r="Y50" s="1297"/>
      <c r="Z50" s="1297"/>
      <c r="AA50" s="318"/>
      <c r="AC50" s="319"/>
      <c r="AD50" s="329"/>
      <c r="AE50" s="1080"/>
      <c r="AF50" s="1080"/>
      <c r="AG50" s="1080"/>
      <c r="AH50" s="1080"/>
      <c r="AI50" s="1080"/>
      <c r="AJ50" s="1080"/>
      <c r="AK50" s="1080"/>
      <c r="AL50" s="1080"/>
      <c r="AM50" s="1080"/>
      <c r="AN50" s="1080"/>
      <c r="AO50" s="1080"/>
      <c r="AP50" s="1080"/>
      <c r="AQ50" s="1080"/>
      <c r="AR50" s="1080"/>
      <c r="AS50" s="1080"/>
      <c r="AT50" s="1080"/>
      <c r="AU50" s="1080"/>
      <c r="AV50" s="1080"/>
      <c r="AW50" s="1080"/>
      <c r="AX50" s="1080"/>
      <c r="AY50" s="1080"/>
      <c r="AZ50" s="1080"/>
      <c r="BA50" s="1080"/>
      <c r="BB50" s="1080"/>
      <c r="BC50" s="328"/>
      <c r="BD50" s="319"/>
    </row>
    <row r="51" spans="2:56" ht="22.5" customHeight="1">
      <c r="B51" s="318"/>
      <c r="C51" s="331"/>
      <c r="D51" s="1297"/>
      <c r="E51" s="1297"/>
      <c r="F51" s="1297"/>
      <c r="G51" s="1297"/>
      <c r="H51" s="1297"/>
      <c r="I51" s="1297"/>
      <c r="J51" s="1297"/>
      <c r="K51" s="1297"/>
      <c r="L51" s="1297"/>
      <c r="M51" s="1297"/>
      <c r="N51" s="1297"/>
      <c r="O51" s="1297"/>
      <c r="P51" s="1297"/>
      <c r="Q51" s="1297"/>
      <c r="R51" s="1297"/>
      <c r="S51" s="1297"/>
      <c r="T51" s="1297"/>
      <c r="U51" s="1297"/>
      <c r="V51" s="1297"/>
      <c r="W51" s="1297"/>
      <c r="X51" s="1297"/>
      <c r="Y51" s="1297"/>
      <c r="Z51" s="1297"/>
      <c r="AA51" s="318"/>
      <c r="AC51" s="319"/>
      <c r="AD51" s="329"/>
      <c r="AE51" s="1080"/>
      <c r="AF51" s="1080"/>
      <c r="AG51" s="1080"/>
      <c r="AH51" s="1080"/>
      <c r="AI51" s="1080"/>
      <c r="AJ51" s="1080"/>
      <c r="AK51" s="1080"/>
      <c r="AL51" s="1080"/>
      <c r="AM51" s="1080"/>
      <c r="AN51" s="1080"/>
      <c r="AO51" s="1080"/>
      <c r="AP51" s="1080"/>
      <c r="AQ51" s="1080"/>
      <c r="AR51" s="1080"/>
      <c r="AS51" s="1080"/>
      <c r="AT51" s="1080"/>
      <c r="AU51" s="1080"/>
      <c r="AV51" s="1080"/>
      <c r="AW51" s="1080"/>
      <c r="AX51" s="1080"/>
      <c r="AY51" s="1080"/>
      <c r="AZ51" s="1080"/>
      <c r="BA51" s="1080"/>
      <c r="BB51" s="1080"/>
      <c r="BC51" s="328"/>
      <c r="BD51" s="319"/>
    </row>
    <row r="52" spans="2:56" ht="22.5" customHeight="1">
      <c r="B52" s="318"/>
      <c r="C52" s="1087" t="s">
        <v>395</v>
      </c>
      <c r="D52" s="1087"/>
      <c r="E52" s="1087"/>
      <c r="F52" s="1087"/>
      <c r="G52" s="1087"/>
      <c r="H52" s="1087"/>
      <c r="I52" s="1087"/>
      <c r="J52" s="1087"/>
      <c r="K52" s="1087"/>
      <c r="L52" s="1087"/>
      <c r="M52" s="1087"/>
      <c r="N52" s="1087"/>
      <c r="O52" s="1087"/>
      <c r="P52" s="1087"/>
      <c r="Q52" s="1087"/>
      <c r="R52" s="1087"/>
      <c r="S52" s="1087"/>
      <c r="T52" s="1087"/>
      <c r="U52" s="1087"/>
      <c r="V52" s="1087"/>
      <c r="W52" s="1087"/>
      <c r="X52" s="1087"/>
      <c r="Y52" s="1087"/>
      <c r="Z52" s="1087"/>
      <c r="AA52" s="318"/>
      <c r="AC52" s="319"/>
      <c r="AD52" s="333"/>
      <c r="AE52" s="1080"/>
      <c r="AF52" s="1080"/>
      <c r="AG52" s="1080"/>
      <c r="AH52" s="1080"/>
      <c r="AI52" s="1080"/>
      <c r="AJ52" s="1080"/>
      <c r="AK52" s="1080"/>
      <c r="AL52" s="1080"/>
      <c r="AM52" s="1080"/>
      <c r="AN52" s="1080"/>
      <c r="AO52" s="1080"/>
      <c r="AP52" s="1080"/>
      <c r="AQ52" s="1080"/>
      <c r="AR52" s="1080"/>
      <c r="AS52" s="1080"/>
      <c r="AT52" s="1080"/>
      <c r="AU52" s="1080"/>
      <c r="AV52" s="1080"/>
      <c r="AW52" s="1080"/>
      <c r="AX52" s="1080"/>
      <c r="AY52" s="1080"/>
      <c r="AZ52" s="1080"/>
      <c r="BA52" s="1080"/>
      <c r="BB52" s="1080"/>
      <c r="BC52" s="334"/>
      <c r="BD52" s="319"/>
    </row>
    <row r="53" spans="2:56" ht="22.5" customHeight="1">
      <c r="B53" s="318"/>
      <c r="C53" s="1087"/>
      <c r="D53" s="1087"/>
      <c r="E53" s="1087"/>
      <c r="F53" s="1087"/>
      <c r="G53" s="1087"/>
      <c r="H53" s="1087"/>
      <c r="I53" s="1087"/>
      <c r="J53" s="1087"/>
      <c r="K53" s="1087"/>
      <c r="L53" s="1087"/>
      <c r="M53" s="1087"/>
      <c r="N53" s="1087"/>
      <c r="O53" s="1087"/>
      <c r="P53" s="1087"/>
      <c r="Q53" s="1087"/>
      <c r="R53" s="1087"/>
      <c r="S53" s="1087"/>
      <c r="T53" s="1087"/>
      <c r="U53" s="1087"/>
      <c r="V53" s="1087"/>
      <c r="W53" s="1087"/>
      <c r="X53" s="1087"/>
      <c r="Y53" s="1087"/>
      <c r="Z53" s="1087"/>
      <c r="AA53" s="318"/>
      <c r="AC53" s="319"/>
      <c r="AD53" s="333"/>
      <c r="AE53" s="1080"/>
      <c r="AF53" s="1080"/>
      <c r="AG53" s="1080"/>
      <c r="AH53" s="1080"/>
      <c r="AI53" s="1080"/>
      <c r="AJ53" s="1080"/>
      <c r="AK53" s="1080"/>
      <c r="AL53" s="1080"/>
      <c r="AM53" s="1080"/>
      <c r="AN53" s="1080"/>
      <c r="AO53" s="1080"/>
      <c r="AP53" s="1080"/>
      <c r="AQ53" s="1080"/>
      <c r="AR53" s="1080"/>
      <c r="AS53" s="1080"/>
      <c r="AT53" s="1080"/>
      <c r="AU53" s="1080"/>
      <c r="AV53" s="1080"/>
      <c r="AW53" s="1080"/>
      <c r="AX53" s="1080"/>
      <c r="AY53" s="1080"/>
      <c r="AZ53" s="1080"/>
      <c r="BA53" s="1080"/>
      <c r="BB53" s="1080"/>
      <c r="BC53" s="334"/>
      <c r="BD53" s="319"/>
    </row>
    <row r="54" spans="2:56" ht="22.5" customHeight="1">
      <c r="B54" s="318"/>
      <c r="C54" s="335"/>
      <c r="D54" s="1297" t="s">
        <v>396</v>
      </c>
      <c r="E54" s="1297"/>
      <c r="F54" s="1297"/>
      <c r="G54" s="1297"/>
      <c r="H54" s="1297"/>
      <c r="I54" s="1297"/>
      <c r="J54" s="1297"/>
      <c r="K54" s="1297"/>
      <c r="L54" s="1297"/>
      <c r="M54" s="1297"/>
      <c r="N54" s="1297"/>
      <c r="O54" s="1297"/>
      <c r="P54" s="1297"/>
      <c r="Q54" s="1297"/>
      <c r="R54" s="1297"/>
      <c r="S54" s="1297"/>
      <c r="T54" s="1297"/>
      <c r="U54" s="1297"/>
      <c r="V54" s="1297"/>
      <c r="W54" s="1297"/>
      <c r="X54" s="1297"/>
      <c r="Y54" s="1297"/>
      <c r="Z54" s="1297"/>
      <c r="AA54" s="318"/>
      <c r="AC54" s="319"/>
      <c r="AD54" s="333"/>
      <c r="AE54" s="1080"/>
      <c r="AF54" s="1080"/>
      <c r="AG54" s="1080"/>
      <c r="AH54" s="1080"/>
      <c r="AI54" s="1080"/>
      <c r="AJ54" s="1080"/>
      <c r="AK54" s="1080"/>
      <c r="AL54" s="1080"/>
      <c r="AM54" s="1080"/>
      <c r="AN54" s="1080"/>
      <c r="AO54" s="1080"/>
      <c r="AP54" s="1080"/>
      <c r="AQ54" s="1080"/>
      <c r="AR54" s="1080"/>
      <c r="AS54" s="1080"/>
      <c r="AT54" s="1080"/>
      <c r="AU54" s="1080"/>
      <c r="AV54" s="1080"/>
      <c r="AW54" s="1080"/>
      <c r="AX54" s="1080"/>
      <c r="AY54" s="1080"/>
      <c r="AZ54" s="1080"/>
      <c r="BA54" s="1080"/>
      <c r="BB54" s="1080"/>
      <c r="BC54" s="334"/>
      <c r="BD54" s="319"/>
    </row>
    <row r="55" spans="2:56" ht="22.5" customHeight="1">
      <c r="B55" s="318"/>
      <c r="C55" s="335"/>
      <c r="D55" s="1297"/>
      <c r="E55" s="1297"/>
      <c r="F55" s="1297"/>
      <c r="G55" s="1297"/>
      <c r="H55" s="1297"/>
      <c r="I55" s="1297"/>
      <c r="J55" s="1297"/>
      <c r="K55" s="1297"/>
      <c r="L55" s="1297"/>
      <c r="M55" s="1297"/>
      <c r="N55" s="1297"/>
      <c r="O55" s="1297"/>
      <c r="P55" s="1297"/>
      <c r="Q55" s="1297"/>
      <c r="R55" s="1297"/>
      <c r="S55" s="1297"/>
      <c r="T55" s="1297"/>
      <c r="U55" s="1297"/>
      <c r="V55" s="1297"/>
      <c r="W55" s="1297"/>
      <c r="X55" s="1297"/>
      <c r="Y55" s="1297"/>
      <c r="Z55" s="1297"/>
      <c r="AA55" s="318"/>
      <c r="AC55" s="319"/>
      <c r="AD55" s="333"/>
      <c r="AE55" s="1080"/>
      <c r="AF55" s="1080"/>
      <c r="AG55" s="1080"/>
      <c r="AH55" s="1080"/>
      <c r="AI55" s="1080"/>
      <c r="AJ55" s="1080"/>
      <c r="AK55" s="1080"/>
      <c r="AL55" s="1080"/>
      <c r="AM55" s="1080"/>
      <c r="AN55" s="1080"/>
      <c r="AO55" s="1080"/>
      <c r="AP55" s="1080"/>
      <c r="AQ55" s="1080"/>
      <c r="AR55" s="1080"/>
      <c r="AS55" s="1080"/>
      <c r="AT55" s="1080"/>
      <c r="AU55" s="1080"/>
      <c r="AV55" s="1080"/>
      <c r="AW55" s="1080"/>
      <c r="AX55" s="1080"/>
      <c r="AY55" s="1080"/>
      <c r="AZ55" s="1080"/>
      <c r="BA55" s="1080"/>
      <c r="BB55" s="1080"/>
      <c r="BC55" s="334"/>
      <c r="BD55" s="319"/>
    </row>
    <row r="56" spans="2:56" ht="22.5" customHeight="1">
      <c r="B56" s="318"/>
      <c r="C56" s="335"/>
      <c r="D56" s="1297" t="s">
        <v>397</v>
      </c>
      <c r="E56" s="1297"/>
      <c r="F56" s="1297"/>
      <c r="G56" s="1297"/>
      <c r="H56" s="1297"/>
      <c r="I56" s="1297"/>
      <c r="J56" s="1297"/>
      <c r="K56" s="1297"/>
      <c r="L56" s="1297"/>
      <c r="M56" s="1297"/>
      <c r="N56" s="1297"/>
      <c r="O56" s="1297"/>
      <c r="P56" s="1297"/>
      <c r="Q56" s="1297"/>
      <c r="R56" s="1297"/>
      <c r="S56" s="1297"/>
      <c r="T56" s="1297"/>
      <c r="U56" s="1297"/>
      <c r="V56" s="1297"/>
      <c r="W56" s="1297"/>
      <c r="X56" s="1297"/>
      <c r="Y56" s="1297"/>
      <c r="Z56" s="1297"/>
      <c r="AA56" s="318"/>
      <c r="AC56" s="319"/>
      <c r="AD56" s="333"/>
      <c r="AE56" s="1080"/>
      <c r="AF56" s="1080"/>
      <c r="AG56" s="1080"/>
      <c r="AH56" s="1080"/>
      <c r="AI56" s="1080"/>
      <c r="AJ56" s="1080"/>
      <c r="AK56" s="1080"/>
      <c r="AL56" s="1080"/>
      <c r="AM56" s="1080"/>
      <c r="AN56" s="1080"/>
      <c r="AO56" s="1080"/>
      <c r="AP56" s="1080"/>
      <c r="AQ56" s="1080"/>
      <c r="AR56" s="1080"/>
      <c r="AS56" s="1080"/>
      <c r="AT56" s="1080"/>
      <c r="AU56" s="1080"/>
      <c r="AV56" s="1080"/>
      <c r="AW56" s="1080"/>
      <c r="AX56" s="1080"/>
      <c r="AY56" s="1080"/>
      <c r="AZ56" s="1080"/>
      <c r="BA56" s="1080"/>
      <c r="BB56" s="1080"/>
      <c r="BC56" s="334"/>
      <c r="BD56" s="319"/>
    </row>
    <row r="57" spans="2:56" ht="22.5" customHeight="1">
      <c r="B57" s="318"/>
      <c r="C57" s="335"/>
      <c r="D57" s="1297"/>
      <c r="E57" s="1297"/>
      <c r="F57" s="1297"/>
      <c r="G57" s="1297"/>
      <c r="H57" s="1297"/>
      <c r="I57" s="1297"/>
      <c r="J57" s="1297"/>
      <c r="K57" s="1297"/>
      <c r="L57" s="1297"/>
      <c r="M57" s="1297"/>
      <c r="N57" s="1297"/>
      <c r="O57" s="1297"/>
      <c r="P57" s="1297"/>
      <c r="Q57" s="1297"/>
      <c r="R57" s="1297"/>
      <c r="S57" s="1297"/>
      <c r="T57" s="1297"/>
      <c r="U57" s="1297"/>
      <c r="V57" s="1297"/>
      <c r="W57" s="1297"/>
      <c r="X57" s="1297"/>
      <c r="Y57" s="1297"/>
      <c r="Z57" s="1297"/>
      <c r="AA57" s="318"/>
      <c r="AC57" s="319"/>
      <c r="AD57" s="333"/>
      <c r="AE57" s="1080"/>
      <c r="AF57" s="1080"/>
      <c r="AG57" s="1080"/>
      <c r="AH57" s="1080"/>
      <c r="AI57" s="1080"/>
      <c r="AJ57" s="1080"/>
      <c r="AK57" s="1080"/>
      <c r="AL57" s="1080"/>
      <c r="AM57" s="1080"/>
      <c r="AN57" s="1080"/>
      <c r="AO57" s="1080"/>
      <c r="AP57" s="1080"/>
      <c r="AQ57" s="1080"/>
      <c r="AR57" s="1080"/>
      <c r="AS57" s="1080"/>
      <c r="AT57" s="1080"/>
      <c r="AU57" s="1080"/>
      <c r="AV57" s="1080"/>
      <c r="AW57" s="1080"/>
      <c r="AX57" s="1080"/>
      <c r="AY57" s="1080"/>
      <c r="AZ57" s="1080"/>
      <c r="BA57" s="1080"/>
      <c r="BB57" s="1080"/>
      <c r="BC57" s="334"/>
      <c r="BD57" s="319"/>
    </row>
    <row r="58" spans="2:56" ht="22.5" customHeight="1">
      <c r="B58" s="318"/>
      <c r="C58" s="335"/>
      <c r="D58" s="1297" t="s">
        <v>398</v>
      </c>
      <c r="E58" s="1297"/>
      <c r="F58" s="1297"/>
      <c r="G58" s="1297"/>
      <c r="H58" s="1297"/>
      <c r="I58" s="1297"/>
      <c r="J58" s="1297"/>
      <c r="K58" s="1297"/>
      <c r="L58" s="1297"/>
      <c r="M58" s="1297"/>
      <c r="N58" s="1297"/>
      <c r="O58" s="1297"/>
      <c r="P58" s="1297"/>
      <c r="Q58" s="1297"/>
      <c r="R58" s="1297"/>
      <c r="S58" s="1297"/>
      <c r="T58" s="1297"/>
      <c r="U58" s="1297"/>
      <c r="V58" s="1297"/>
      <c r="W58" s="1297"/>
      <c r="X58" s="1297"/>
      <c r="Y58" s="1297"/>
      <c r="Z58" s="1297"/>
      <c r="AA58" s="318"/>
      <c r="AC58" s="319"/>
      <c r="AD58" s="333"/>
      <c r="AE58" s="1080"/>
      <c r="AF58" s="1080"/>
      <c r="AG58" s="1080"/>
      <c r="AH58" s="1080"/>
      <c r="AI58" s="1080"/>
      <c r="AJ58" s="1080"/>
      <c r="AK58" s="1080"/>
      <c r="AL58" s="1080"/>
      <c r="AM58" s="1080"/>
      <c r="AN58" s="1080"/>
      <c r="AO58" s="1080"/>
      <c r="AP58" s="1080"/>
      <c r="AQ58" s="1080"/>
      <c r="AR58" s="1080"/>
      <c r="AS58" s="1080"/>
      <c r="AT58" s="1080"/>
      <c r="AU58" s="1080"/>
      <c r="AV58" s="1080"/>
      <c r="AW58" s="1080"/>
      <c r="AX58" s="1080"/>
      <c r="AY58" s="1080"/>
      <c r="AZ58" s="1080"/>
      <c r="BA58" s="1080"/>
      <c r="BB58" s="1080"/>
      <c r="BC58" s="334"/>
      <c r="BD58" s="319"/>
    </row>
    <row r="59" spans="2:56" ht="22.5" customHeight="1">
      <c r="B59" s="318"/>
      <c r="C59" s="335"/>
      <c r="D59" s="1297"/>
      <c r="E59" s="1297"/>
      <c r="F59" s="1297"/>
      <c r="G59" s="1297"/>
      <c r="H59" s="1297"/>
      <c r="I59" s="1297"/>
      <c r="J59" s="1297"/>
      <c r="K59" s="1297"/>
      <c r="L59" s="1297"/>
      <c r="M59" s="1297"/>
      <c r="N59" s="1297"/>
      <c r="O59" s="1297"/>
      <c r="P59" s="1297"/>
      <c r="Q59" s="1297"/>
      <c r="R59" s="1297"/>
      <c r="S59" s="1297"/>
      <c r="T59" s="1297"/>
      <c r="U59" s="1297"/>
      <c r="V59" s="1297"/>
      <c r="W59" s="1297"/>
      <c r="X59" s="1297"/>
      <c r="Y59" s="1297"/>
      <c r="Z59" s="1297"/>
      <c r="AA59" s="318"/>
      <c r="AC59" s="319"/>
      <c r="AD59" s="333"/>
      <c r="AE59" s="1080"/>
      <c r="AF59" s="1080"/>
      <c r="AG59" s="1080"/>
      <c r="AH59" s="1080"/>
      <c r="AI59" s="1080"/>
      <c r="AJ59" s="1080"/>
      <c r="AK59" s="1080"/>
      <c r="AL59" s="1080"/>
      <c r="AM59" s="1080"/>
      <c r="AN59" s="1080"/>
      <c r="AO59" s="1080"/>
      <c r="AP59" s="1080"/>
      <c r="AQ59" s="1080"/>
      <c r="AR59" s="1080"/>
      <c r="AS59" s="1080"/>
      <c r="AT59" s="1080"/>
      <c r="AU59" s="1080"/>
      <c r="AV59" s="1080"/>
      <c r="AW59" s="1080"/>
      <c r="AX59" s="1080"/>
      <c r="AY59" s="1080"/>
      <c r="AZ59" s="1080"/>
      <c r="BA59" s="1080"/>
      <c r="BB59" s="1080"/>
      <c r="BC59" s="334"/>
      <c r="BD59" s="319"/>
    </row>
    <row r="60" spans="2:56" ht="22.5" customHeight="1">
      <c r="B60" s="318"/>
      <c r="C60" s="335"/>
      <c r="D60" s="1297" t="s">
        <v>399</v>
      </c>
      <c r="E60" s="1297"/>
      <c r="F60" s="1297"/>
      <c r="G60" s="1297"/>
      <c r="H60" s="1297"/>
      <c r="I60" s="1297"/>
      <c r="J60" s="1297"/>
      <c r="K60" s="1297"/>
      <c r="L60" s="1297"/>
      <c r="M60" s="1297"/>
      <c r="N60" s="1297"/>
      <c r="O60" s="1297"/>
      <c r="P60" s="1297"/>
      <c r="Q60" s="1297"/>
      <c r="R60" s="1297"/>
      <c r="S60" s="1297"/>
      <c r="T60" s="1297"/>
      <c r="U60" s="1297"/>
      <c r="V60" s="1297"/>
      <c r="W60" s="1297"/>
      <c r="X60" s="1297"/>
      <c r="Y60" s="1297"/>
      <c r="Z60" s="1297"/>
      <c r="AA60" s="318"/>
      <c r="AC60" s="319"/>
      <c r="AD60" s="333"/>
      <c r="AE60" s="1080"/>
      <c r="AF60" s="1080"/>
      <c r="AG60" s="1080"/>
      <c r="AH60" s="1080"/>
      <c r="AI60" s="1080"/>
      <c r="AJ60" s="1080"/>
      <c r="AK60" s="1080"/>
      <c r="AL60" s="1080"/>
      <c r="AM60" s="1080"/>
      <c r="AN60" s="1080"/>
      <c r="AO60" s="1080"/>
      <c r="AP60" s="1080"/>
      <c r="AQ60" s="1080"/>
      <c r="AR60" s="1080"/>
      <c r="AS60" s="1080"/>
      <c r="AT60" s="1080"/>
      <c r="AU60" s="1080"/>
      <c r="AV60" s="1080"/>
      <c r="AW60" s="1080"/>
      <c r="AX60" s="1080"/>
      <c r="AY60" s="1080"/>
      <c r="AZ60" s="1080"/>
      <c r="BA60" s="1080"/>
      <c r="BB60" s="1080"/>
      <c r="BC60" s="334"/>
      <c r="BD60" s="319"/>
    </row>
    <row r="61" spans="2:56" ht="22.5" customHeight="1">
      <c r="B61" s="318"/>
      <c r="C61" s="335"/>
      <c r="D61" s="1297"/>
      <c r="E61" s="1297"/>
      <c r="F61" s="1297"/>
      <c r="G61" s="1297"/>
      <c r="H61" s="1297"/>
      <c r="I61" s="1297"/>
      <c r="J61" s="1297"/>
      <c r="K61" s="1297"/>
      <c r="L61" s="1297"/>
      <c r="M61" s="1297"/>
      <c r="N61" s="1297"/>
      <c r="O61" s="1297"/>
      <c r="P61" s="1297"/>
      <c r="Q61" s="1297"/>
      <c r="R61" s="1297"/>
      <c r="S61" s="1297"/>
      <c r="T61" s="1297"/>
      <c r="U61" s="1297"/>
      <c r="V61" s="1297"/>
      <c r="W61" s="1297"/>
      <c r="X61" s="1297"/>
      <c r="Y61" s="1297"/>
      <c r="Z61" s="1297"/>
      <c r="AA61" s="318"/>
      <c r="AC61" s="319"/>
      <c r="AD61" s="333"/>
      <c r="AE61" s="1080"/>
      <c r="AF61" s="1080"/>
      <c r="AG61" s="1080"/>
      <c r="AH61" s="1080"/>
      <c r="AI61" s="1080"/>
      <c r="AJ61" s="1080"/>
      <c r="AK61" s="1080"/>
      <c r="AL61" s="1080"/>
      <c r="AM61" s="1080"/>
      <c r="AN61" s="1080"/>
      <c r="AO61" s="1080"/>
      <c r="AP61" s="1080"/>
      <c r="AQ61" s="1080"/>
      <c r="AR61" s="1080"/>
      <c r="AS61" s="1080"/>
      <c r="AT61" s="1080"/>
      <c r="AU61" s="1080"/>
      <c r="AV61" s="1080"/>
      <c r="AW61" s="1080"/>
      <c r="AX61" s="1080"/>
      <c r="AY61" s="1080"/>
      <c r="AZ61" s="1080"/>
      <c r="BA61" s="1080"/>
      <c r="BB61" s="1080"/>
      <c r="BC61" s="334"/>
      <c r="BD61" s="319"/>
    </row>
    <row r="62" spans="2:56" ht="22.5" customHeight="1">
      <c r="B62" s="318"/>
      <c r="C62" s="1087" t="s">
        <v>400</v>
      </c>
      <c r="D62" s="1087"/>
      <c r="E62" s="1087"/>
      <c r="F62" s="1087"/>
      <c r="G62" s="1087"/>
      <c r="H62" s="1087"/>
      <c r="I62" s="1087"/>
      <c r="J62" s="1087"/>
      <c r="K62" s="1087"/>
      <c r="L62" s="1087"/>
      <c r="M62" s="1087"/>
      <c r="N62" s="1087"/>
      <c r="O62" s="1087"/>
      <c r="P62" s="1087"/>
      <c r="Q62" s="1087"/>
      <c r="R62" s="1087"/>
      <c r="S62" s="1087"/>
      <c r="T62" s="1087"/>
      <c r="U62" s="1087"/>
      <c r="V62" s="1087"/>
      <c r="W62" s="1087"/>
      <c r="X62" s="1087"/>
      <c r="Y62" s="1087"/>
      <c r="Z62" s="1087"/>
      <c r="AA62" s="318"/>
      <c r="AC62" s="319"/>
      <c r="AD62" s="333"/>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34"/>
      <c r="BD62" s="319"/>
    </row>
    <row r="63" spans="2:56" ht="22.5" customHeight="1">
      <c r="B63" s="318"/>
      <c r="C63" s="1087"/>
      <c r="D63" s="1087"/>
      <c r="E63" s="1087"/>
      <c r="F63" s="1087"/>
      <c r="G63" s="1087"/>
      <c r="H63" s="1087"/>
      <c r="I63" s="1087"/>
      <c r="J63" s="1087"/>
      <c r="K63" s="1087"/>
      <c r="L63" s="1087"/>
      <c r="M63" s="1087"/>
      <c r="N63" s="1087"/>
      <c r="O63" s="1087"/>
      <c r="P63" s="1087"/>
      <c r="Q63" s="1087"/>
      <c r="R63" s="1087"/>
      <c r="S63" s="1087"/>
      <c r="T63" s="1087"/>
      <c r="U63" s="1087"/>
      <c r="V63" s="1087"/>
      <c r="W63" s="1087"/>
      <c r="X63" s="1087"/>
      <c r="Y63" s="1087"/>
      <c r="Z63" s="1087"/>
      <c r="AA63" s="318"/>
      <c r="AC63" s="319"/>
      <c r="AD63" s="333"/>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34"/>
      <c r="BD63" s="319"/>
    </row>
    <row r="64" spans="2:56" ht="22.5" customHeight="1">
      <c r="B64" s="318"/>
      <c r="C64" s="1087" t="s">
        <v>401</v>
      </c>
      <c r="D64" s="1087"/>
      <c r="E64" s="1087"/>
      <c r="F64" s="1087"/>
      <c r="G64" s="1087"/>
      <c r="H64" s="1087"/>
      <c r="I64" s="1087"/>
      <c r="J64" s="1087"/>
      <c r="K64" s="1087"/>
      <c r="L64" s="1087"/>
      <c r="M64" s="1087"/>
      <c r="N64" s="1087"/>
      <c r="O64" s="1087"/>
      <c r="P64" s="1087"/>
      <c r="Q64" s="1087"/>
      <c r="R64" s="1087"/>
      <c r="S64" s="1087"/>
      <c r="T64" s="1087"/>
      <c r="U64" s="1087"/>
      <c r="V64" s="1087"/>
      <c r="W64" s="1087"/>
      <c r="X64" s="1087"/>
      <c r="Y64" s="1087"/>
      <c r="Z64" s="1087"/>
      <c r="AA64" s="318"/>
      <c r="AC64" s="319"/>
      <c r="AD64" s="1086"/>
      <c r="AE64" s="1087"/>
      <c r="AF64" s="1087"/>
      <c r="AG64" s="1087"/>
      <c r="AH64" s="1087"/>
      <c r="AI64" s="1087"/>
      <c r="AJ64" s="1087"/>
      <c r="AK64" s="1087"/>
      <c r="AL64" s="1087"/>
      <c r="AM64" s="1087"/>
      <c r="AN64" s="1087"/>
      <c r="AO64" s="1087"/>
      <c r="AP64" s="1087"/>
      <c r="AQ64" s="1087"/>
      <c r="AR64" s="1087"/>
      <c r="AS64" s="1087"/>
      <c r="AT64" s="1087"/>
      <c r="AU64" s="1087"/>
      <c r="AV64" s="1087"/>
      <c r="AW64" s="1087"/>
      <c r="AX64" s="1087"/>
      <c r="AY64" s="1087"/>
      <c r="AZ64" s="1087"/>
      <c r="BA64" s="1087"/>
      <c r="BB64" s="336"/>
      <c r="BC64" s="334"/>
      <c r="BD64" s="319"/>
    </row>
    <row r="65" spans="2:56" ht="22.5" customHeight="1">
      <c r="B65" s="318"/>
      <c r="C65" s="1087"/>
      <c r="D65" s="1087"/>
      <c r="E65" s="1087"/>
      <c r="F65" s="1087"/>
      <c r="G65" s="1087"/>
      <c r="H65" s="1087"/>
      <c r="I65" s="1087"/>
      <c r="J65" s="1087"/>
      <c r="K65" s="1087"/>
      <c r="L65" s="1087"/>
      <c r="M65" s="1087"/>
      <c r="N65" s="1087"/>
      <c r="O65" s="1087"/>
      <c r="P65" s="1087"/>
      <c r="Q65" s="1087"/>
      <c r="R65" s="1087"/>
      <c r="S65" s="1087"/>
      <c r="T65" s="1087"/>
      <c r="U65" s="1087"/>
      <c r="V65" s="1087"/>
      <c r="W65" s="1087"/>
      <c r="X65" s="1087"/>
      <c r="Y65" s="1087"/>
      <c r="Z65" s="1087"/>
      <c r="AA65" s="318"/>
      <c r="AC65" s="319"/>
      <c r="AD65" s="1086"/>
      <c r="AE65" s="1087"/>
      <c r="AF65" s="1087"/>
      <c r="AG65" s="1087"/>
      <c r="AH65" s="1087"/>
      <c r="AI65" s="1087"/>
      <c r="AJ65" s="1087"/>
      <c r="AK65" s="1087"/>
      <c r="AL65" s="1087"/>
      <c r="AM65" s="1087"/>
      <c r="AN65" s="1087"/>
      <c r="AO65" s="1087"/>
      <c r="AP65" s="1087"/>
      <c r="AQ65" s="1087"/>
      <c r="AR65" s="1087"/>
      <c r="AS65" s="1087"/>
      <c r="AT65" s="1087"/>
      <c r="AU65" s="1087"/>
      <c r="AV65" s="1087"/>
      <c r="AW65" s="1087"/>
      <c r="AX65" s="1087"/>
      <c r="AY65" s="1087"/>
      <c r="AZ65" s="1087"/>
      <c r="BA65" s="1087"/>
      <c r="BB65" s="336"/>
      <c r="BC65" s="334"/>
      <c r="BD65" s="319"/>
    </row>
    <row r="66" spans="2:56" ht="22.5" customHeight="1">
      <c r="B66" s="318"/>
      <c r="C66" s="1087" t="s">
        <v>402</v>
      </c>
      <c r="D66" s="1087"/>
      <c r="E66" s="1087"/>
      <c r="F66" s="1087"/>
      <c r="G66" s="1087"/>
      <c r="H66" s="1087"/>
      <c r="I66" s="1087"/>
      <c r="J66" s="1087"/>
      <c r="K66" s="1087"/>
      <c r="L66" s="1087"/>
      <c r="M66" s="1087"/>
      <c r="N66" s="1087"/>
      <c r="O66" s="1087"/>
      <c r="P66" s="1087"/>
      <c r="Q66" s="1087"/>
      <c r="R66" s="1087"/>
      <c r="S66" s="1087"/>
      <c r="T66" s="1087"/>
      <c r="U66" s="1087"/>
      <c r="V66" s="1087"/>
      <c r="W66" s="1087"/>
      <c r="X66" s="1087"/>
      <c r="Y66" s="1087"/>
      <c r="Z66" s="1087"/>
      <c r="AA66" s="318"/>
      <c r="AC66" s="319"/>
      <c r="AD66" s="333"/>
      <c r="AE66" s="1080"/>
      <c r="AF66" s="1080"/>
      <c r="AG66" s="1080"/>
      <c r="AH66" s="1080"/>
      <c r="AI66" s="1080"/>
      <c r="AJ66" s="1080"/>
      <c r="AK66" s="1080"/>
      <c r="AL66" s="1080"/>
      <c r="AM66" s="1080"/>
      <c r="AN66" s="1080"/>
      <c r="AO66" s="1080"/>
      <c r="AP66" s="1080"/>
      <c r="AQ66" s="1080"/>
      <c r="AR66" s="1080"/>
      <c r="AS66" s="1080"/>
      <c r="AT66" s="1080"/>
      <c r="AU66" s="1080"/>
      <c r="AV66" s="1080"/>
      <c r="AW66" s="1080"/>
      <c r="AX66" s="1080"/>
      <c r="AY66" s="1080"/>
      <c r="AZ66" s="1080"/>
      <c r="BA66" s="1080"/>
      <c r="BB66" s="1080"/>
      <c r="BC66" s="334"/>
      <c r="BD66" s="319"/>
    </row>
    <row r="67" spans="2:56" ht="22.5" customHeight="1">
      <c r="B67" s="318"/>
      <c r="C67" s="1087"/>
      <c r="D67" s="1087"/>
      <c r="E67" s="1087"/>
      <c r="F67" s="1087"/>
      <c r="G67" s="1087"/>
      <c r="H67" s="1087"/>
      <c r="I67" s="1087"/>
      <c r="J67" s="1087"/>
      <c r="K67" s="1087"/>
      <c r="L67" s="1087"/>
      <c r="M67" s="1087"/>
      <c r="N67" s="1087"/>
      <c r="O67" s="1087"/>
      <c r="P67" s="1087"/>
      <c r="Q67" s="1087"/>
      <c r="R67" s="1087"/>
      <c r="S67" s="1087"/>
      <c r="T67" s="1087"/>
      <c r="U67" s="1087"/>
      <c r="V67" s="1087"/>
      <c r="W67" s="1087"/>
      <c r="X67" s="1087"/>
      <c r="Y67" s="1087"/>
      <c r="Z67" s="1087"/>
      <c r="AA67" s="318"/>
      <c r="AC67" s="319"/>
      <c r="AD67" s="333"/>
      <c r="AE67" s="1080"/>
      <c r="AF67" s="1080"/>
      <c r="AG67" s="1080"/>
      <c r="AH67" s="1080"/>
      <c r="AI67" s="1080"/>
      <c r="AJ67" s="1080"/>
      <c r="AK67" s="1080"/>
      <c r="AL67" s="1080"/>
      <c r="AM67" s="1080"/>
      <c r="AN67" s="1080"/>
      <c r="AO67" s="1080"/>
      <c r="AP67" s="1080"/>
      <c r="AQ67" s="1080"/>
      <c r="AR67" s="1080"/>
      <c r="AS67" s="1080"/>
      <c r="AT67" s="1080"/>
      <c r="AU67" s="1080"/>
      <c r="AV67" s="1080"/>
      <c r="AW67" s="1080"/>
      <c r="AX67" s="1080"/>
      <c r="AY67" s="1080"/>
      <c r="AZ67" s="1080"/>
      <c r="BA67" s="1080"/>
      <c r="BB67" s="1080"/>
      <c r="BC67" s="334"/>
      <c r="BD67" s="319"/>
    </row>
    <row r="68" spans="2:56" ht="22.5" customHeight="1">
      <c r="B68" s="318"/>
      <c r="C68" s="1087" t="s">
        <v>403</v>
      </c>
      <c r="D68" s="1087"/>
      <c r="E68" s="1087"/>
      <c r="F68" s="1087"/>
      <c r="G68" s="1087"/>
      <c r="H68" s="1087"/>
      <c r="I68" s="1087"/>
      <c r="J68" s="1087"/>
      <c r="K68" s="1087"/>
      <c r="L68" s="1087"/>
      <c r="M68" s="1087"/>
      <c r="N68" s="1087"/>
      <c r="O68" s="1087"/>
      <c r="P68" s="1087"/>
      <c r="Q68" s="1087"/>
      <c r="R68" s="1087"/>
      <c r="S68" s="1087"/>
      <c r="T68" s="1087"/>
      <c r="U68" s="1087"/>
      <c r="V68" s="1087"/>
      <c r="W68" s="1087"/>
      <c r="X68" s="1087"/>
      <c r="Y68" s="1087"/>
      <c r="Z68" s="1087"/>
      <c r="AA68" s="318"/>
      <c r="AC68" s="319"/>
      <c r="AD68" s="333"/>
      <c r="AE68" s="1080"/>
      <c r="AF68" s="1080"/>
      <c r="AG68" s="1080"/>
      <c r="AH68" s="1080"/>
      <c r="AI68" s="1080"/>
      <c r="AJ68" s="1080"/>
      <c r="AK68" s="1080"/>
      <c r="AL68" s="1080"/>
      <c r="AM68" s="1080"/>
      <c r="AN68" s="1080"/>
      <c r="AO68" s="1080"/>
      <c r="AP68" s="1080"/>
      <c r="AQ68" s="1080"/>
      <c r="AR68" s="1080"/>
      <c r="AS68" s="1080"/>
      <c r="AT68" s="1080"/>
      <c r="AU68" s="1080"/>
      <c r="AV68" s="1080"/>
      <c r="AW68" s="1080"/>
      <c r="AX68" s="1080"/>
      <c r="AY68" s="1080"/>
      <c r="AZ68" s="1080"/>
      <c r="BA68" s="1080"/>
      <c r="BB68" s="1080"/>
      <c r="BC68" s="334"/>
      <c r="BD68" s="319"/>
    </row>
    <row r="69" spans="2:56" ht="22.5" customHeight="1">
      <c r="B69" s="318"/>
      <c r="C69" s="1087"/>
      <c r="D69" s="1087"/>
      <c r="E69" s="1087"/>
      <c r="F69" s="1087"/>
      <c r="G69" s="1087"/>
      <c r="H69" s="1087"/>
      <c r="I69" s="1087"/>
      <c r="J69" s="1087"/>
      <c r="K69" s="1087"/>
      <c r="L69" s="1087"/>
      <c r="M69" s="1087"/>
      <c r="N69" s="1087"/>
      <c r="O69" s="1087"/>
      <c r="P69" s="1087"/>
      <c r="Q69" s="1087"/>
      <c r="R69" s="1087"/>
      <c r="S69" s="1087"/>
      <c r="T69" s="1087"/>
      <c r="U69" s="1087"/>
      <c r="V69" s="1087"/>
      <c r="W69" s="1087"/>
      <c r="X69" s="1087"/>
      <c r="Y69" s="1087"/>
      <c r="Z69" s="1087"/>
      <c r="AA69" s="318"/>
      <c r="AC69" s="319"/>
      <c r="AD69" s="333"/>
      <c r="AE69" s="1080"/>
      <c r="AF69" s="1080"/>
      <c r="AG69" s="1080"/>
      <c r="AH69" s="1080"/>
      <c r="AI69" s="1080"/>
      <c r="AJ69" s="1080"/>
      <c r="AK69" s="1080"/>
      <c r="AL69" s="1080"/>
      <c r="AM69" s="1080"/>
      <c r="AN69" s="1080"/>
      <c r="AO69" s="1080"/>
      <c r="AP69" s="1080"/>
      <c r="AQ69" s="1080"/>
      <c r="AR69" s="1080"/>
      <c r="AS69" s="1080"/>
      <c r="AT69" s="1080"/>
      <c r="AU69" s="1080"/>
      <c r="AV69" s="1080"/>
      <c r="AW69" s="1080"/>
      <c r="AX69" s="1080"/>
      <c r="AY69" s="1080"/>
      <c r="AZ69" s="1080"/>
      <c r="BA69" s="1080"/>
      <c r="BB69" s="1080"/>
      <c r="BC69" s="334"/>
      <c r="BD69" s="319"/>
    </row>
    <row r="70" spans="2:56" ht="22.5" customHeight="1">
      <c r="B70" s="318"/>
      <c r="C70" s="1087" t="s">
        <v>404</v>
      </c>
      <c r="D70" s="1087"/>
      <c r="E70" s="1087"/>
      <c r="F70" s="1087"/>
      <c r="G70" s="1087"/>
      <c r="H70" s="1087"/>
      <c r="I70" s="1087"/>
      <c r="J70" s="1087"/>
      <c r="K70" s="1087"/>
      <c r="L70" s="1087"/>
      <c r="M70" s="1087"/>
      <c r="N70" s="1087"/>
      <c r="O70" s="1087"/>
      <c r="P70" s="1087"/>
      <c r="Q70" s="1087"/>
      <c r="R70" s="1087"/>
      <c r="S70" s="1087"/>
      <c r="T70" s="1087"/>
      <c r="U70" s="1087"/>
      <c r="V70" s="1087"/>
      <c r="W70" s="1087"/>
      <c r="X70" s="1087"/>
      <c r="Y70" s="1087"/>
      <c r="Z70" s="1087"/>
      <c r="AA70" s="318"/>
      <c r="AC70" s="319"/>
      <c r="AD70" s="333"/>
      <c r="AE70" s="1080"/>
      <c r="AF70" s="1080"/>
      <c r="AG70" s="1080"/>
      <c r="AH70" s="1080"/>
      <c r="AI70" s="1080"/>
      <c r="AJ70" s="1080"/>
      <c r="AK70" s="1080"/>
      <c r="AL70" s="1080"/>
      <c r="AM70" s="1080"/>
      <c r="AN70" s="1080"/>
      <c r="AO70" s="1080"/>
      <c r="AP70" s="1080"/>
      <c r="AQ70" s="1080"/>
      <c r="AR70" s="1080"/>
      <c r="AS70" s="1080"/>
      <c r="AT70" s="1080"/>
      <c r="AU70" s="1080"/>
      <c r="AV70" s="1080"/>
      <c r="AW70" s="1080"/>
      <c r="AX70" s="1080"/>
      <c r="AY70" s="1080"/>
      <c r="AZ70" s="1080"/>
      <c r="BA70" s="1080"/>
      <c r="BB70" s="1080"/>
      <c r="BC70" s="334"/>
      <c r="BD70" s="319"/>
    </row>
    <row r="71" spans="2:56" ht="22.5" customHeight="1">
      <c r="B71" s="318"/>
      <c r="C71" s="1087"/>
      <c r="D71" s="1087"/>
      <c r="E71" s="1087"/>
      <c r="F71" s="1087"/>
      <c r="G71" s="1087"/>
      <c r="H71" s="1087"/>
      <c r="I71" s="1087"/>
      <c r="J71" s="1087"/>
      <c r="K71" s="1087"/>
      <c r="L71" s="1087"/>
      <c r="M71" s="1087"/>
      <c r="N71" s="1087"/>
      <c r="O71" s="1087"/>
      <c r="P71" s="1087"/>
      <c r="Q71" s="1087"/>
      <c r="R71" s="1087"/>
      <c r="S71" s="1087"/>
      <c r="T71" s="1087"/>
      <c r="U71" s="1087"/>
      <c r="V71" s="1087"/>
      <c r="W71" s="1087"/>
      <c r="X71" s="1087"/>
      <c r="Y71" s="1087"/>
      <c r="Z71" s="1087"/>
      <c r="AA71" s="318"/>
      <c r="AC71" s="319"/>
      <c r="AD71" s="333"/>
      <c r="AE71" s="1080"/>
      <c r="AF71" s="1080"/>
      <c r="AG71" s="1080"/>
      <c r="AH71" s="1080"/>
      <c r="AI71" s="1080"/>
      <c r="AJ71" s="1080"/>
      <c r="AK71" s="1080"/>
      <c r="AL71" s="1080"/>
      <c r="AM71" s="1080"/>
      <c r="AN71" s="1080"/>
      <c r="AO71" s="1080"/>
      <c r="AP71" s="1080"/>
      <c r="AQ71" s="1080"/>
      <c r="AR71" s="1080"/>
      <c r="AS71" s="1080"/>
      <c r="AT71" s="1080"/>
      <c r="AU71" s="1080"/>
      <c r="AV71" s="1080"/>
      <c r="AW71" s="1080"/>
      <c r="AX71" s="1080"/>
      <c r="AY71" s="1080"/>
      <c r="AZ71" s="1080"/>
      <c r="BA71" s="1080"/>
      <c r="BB71" s="1080"/>
      <c r="BC71" s="334"/>
      <c r="BD71" s="319"/>
    </row>
    <row r="72" spans="2:56" ht="22.5" customHeight="1">
      <c r="B72" s="318"/>
      <c r="C72" s="1087" t="s">
        <v>405</v>
      </c>
      <c r="D72" s="1087"/>
      <c r="E72" s="1087"/>
      <c r="F72" s="1087"/>
      <c r="G72" s="1087"/>
      <c r="H72" s="1087"/>
      <c r="I72" s="1087"/>
      <c r="J72" s="1087"/>
      <c r="K72" s="1087"/>
      <c r="L72" s="1087"/>
      <c r="M72" s="1087"/>
      <c r="N72" s="1087"/>
      <c r="O72" s="1087"/>
      <c r="P72" s="1087"/>
      <c r="Q72" s="1087"/>
      <c r="R72" s="1087"/>
      <c r="S72" s="1087"/>
      <c r="T72" s="1087"/>
      <c r="U72" s="1087"/>
      <c r="V72" s="1087"/>
      <c r="W72" s="1087"/>
      <c r="X72" s="1087"/>
      <c r="Y72" s="1087"/>
      <c r="Z72" s="1087"/>
      <c r="AA72" s="318"/>
      <c r="AC72" s="319"/>
      <c r="AD72" s="333"/>
      <c r="AE72" s="1080"/>
      <c r="AF72" s="1080"/>
      <c r="AG72" s="1080"/>
      <c r="AH72" s="1080"/>
      <c r="AI72" s="1080"/>
      <c r="AJ72" s="1080"/>
      <c r="AK72" s="1080"/>
      <c r="AL72" s="1080"/>
      <c r="AM72" s="1080"/>
      <c r="AN72" s="1080"/>
      <c r="AO72" s="1080"/>
      <c r="AP72" s="1080"/>
      <c r="AQ72" s="1080"/>
      <c r="AR72" s="1080"/>
      <c r="AS72" s="1080"/>
      <c r="AT72" s="1080"/>
      <c r="AU72" s="1080"/>
      <c r="AV72" s="1080"/>
      <c r="AW72" s="1080"/>
      <c r="AX72" s="1080"/>
      <c r="AY72" s="1080"/>
      <c r="AZ72" s="1080"/>
      <c r="BA72" s="1080"/>
      <c r="BB72" s="1080"/>
      <c r="BC72" s="334"/>
      <c r="BD72" s="319"/>
    </row>
    <row r="73" spans="2:56" ht="22.5" customHeight="1" thickBot="1">
      <c r="B73" s="318"/>
      <c r="C73" s="1087"/>
      <c r="D73" s="1087"/>
      <c r="E73" s="1087"/>
      <c r="F73" s="1087"/>
      <c r="G73" s="1087"/>
      <c r="H73" s="1087"/>
      <c r="I73" s="1087"/>
      <c r="J73" s="1087"/>
      <c r="K73" s="1087"/>
      <c r="L73" s="1087"/>
      <c r="M73" s="1087"/>
      <c r="N73" s="1087"/>
      <c r="O73" s="1087"/>
      <c r="P73" s="1087"/>
      <c r="Q73" s="1087"/>
      <c r="R73" s="1087"/>
      <c r="S73" s="1087"/>
      <c r="T73" s="1087"/>
      <c r="U73" s="1087"/>
      <c r="V73" s="1087"/>
      <c r="W73" s="1087"/>
      <c r="X73" s="1087"/>
      <c r="Y73" s="1087"/>
      <c r="Z73" s="1087"/>
      <c r="AA73" s="318"/>
      <c r="AC73" s="319"/>
      <c r="AD73" s="340"/>
      <c r="AE73" s="1102"/>
      <c r="AF73" s="1102"/>
      <c r="AG73" s="1102"/>
      <c r="AH73" s="1102"/>
      <c r="AI73" s="1102"/>
      <c r="AJ73" s="1102"/>
      <c r="AK73" s="1102"/>
      <c r="AL73" s="1102"/>
      <c r="AM73" s="1102"/>
      <c r="AN73" s="1102"/>
      <c r="AO73" s="1102"/>
      <c r="AP73" s="1102"/>
      <c r="AQ73" s="1102"/>
      <c r="AR73" s="1102"/>
      <c r="AS73" s="1102"/>
      <c r="AT73" s="1102"/>
      <c r="AU73" s="1102"/>
      <c r="AV73" s="1102"/>
      <c r="AW73" s="1102"/>
      <c r="AX73" s="1102"/>
      <c r="AY73" s="1102"/>
      <c r="AZ73" s="1102"/>
      <c r="BA73" s="1102"/>
      <c r="BB73" s="1102"/>
      <c r="BC73" s="342"/>
      <c r="BD73" s="319"/>
    </row>
    <row r="74" spans="29:56" ht="3.75" customHeight="1">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19"/>
      <c r="BA74" s="319"/>
      <c r="BB74" s="319"/>
      <c r="BC74" s="319"/>
      <c r="BD74" s="319"/>
    </row>
    <row r="75" spans="29:56" s="346" customFormat="1" ht="3.75" customHeight="1" thickBot="1">
      <c r="AC75" s="319"/>
      <c r="AD75" s="319"/>
      <c r="AE75" s="319"/>
      <c r="AF75" s="319"/>
      <c r="AG75" s="319"/>
      <c r="AH75" s="319"/>
      <c r="AI75" s="319"/>
      <c r="AJ75" s="319"/>
      <c r="AK75" s="319"/>
      <c r="AL75" s="319"/>
      <c r="AM75" s="319"/>
      <c r="AN75" s="319"/>
      <c r="AO75" s="319"/>
      <c r="AP75" s="319"/>
      <c r="AQ75" s="319"/>
      <c r="AR75" s="319"/>
      <c r="AS75" s="319"/>
      <c r="AT75" s="319"/>
      <c r="AU75" s="319"/>
      <c r="AV75" s="319"/>
      <c r="AW75" s="319"/>
      <c r="AX75" s="319"/>
      <c r="AY75" s="319"/>
      <c r="AZ75" s="319"/>
      <c r="BA75" s="319"/>
      <c r="BB75" s="319"/>
      <c r="BC75" s="319"/>
      <c r="BD75" s="319"/>
    </row>
    <row r="76" spans="2:56" s="346" customFormat="1" ht="22.5" customHeight="1">
      <c r="B76" s="1083" t="s">
        <v>406</v>
      </c>
      <c r="C76" s="1083"/>
      <c r="D76" s="1083"/>
      <c r="E76" s="1083"/>
      <c r="F76" s="1083"/>
      <c r="G76" s="1083"/>
      <c r="H76" s="1083"/>
      <c r="I76" s="1083"/>
      <c r="J76" s="1083"/>
      <c r="K76" s="1083"/>
      <c r="L76" s="1083"/>
      <c r="M76" s="1083"/>
      <c r="N76" s="1083"/>
      <c r="O76" s="1083"/>
      <c r="P76" s="1083"/>
      <c r="Q76" s="1083"/>
      <c r="R76" s="1083"/>
      <c r="S76" s="1083"/>
      <c r="T76" s="1083"/>
      <c r="U76" s="1083"/>
      <c r="V76" s="1083"/>
      <c r="W76" s="1083"/>
      <c r="X76" s="1083"/>
      <c r="Y76" s="1083"/>
      <c r="Z76" s="347"/>
      <c r="AA76" s="347"/>
      <c r="AC76" s="319"/>
      <c r="AD76" s="324"/>
      <c r="AE76" s="1114"/>
      <c r="AF76" s="1114"/>
      <c r="AG76" s="1114"/>
      <c r="AH76" s="1114"/>
      <c r="AI76" s="1114"/>
      <c r="AJ76" s="1114"/>
      <c r="AK76" s="1114"/>
      <c r="AL76" s="1114"/>
      <c r="AM76" s="1114"/>
      <c r="AN76" s="1114"/>
      <c r="AO76" s="1114"/>
      <c r="AP76" s="1114"/>
      <c r="AQ76" s="1114"/>
      <c r="AR76" s="1114"/>
      <c r="AS76" s="1114"/>
      <c r="AT76" s="1114"/>
      <c r="AU76" s="1114"/>
      <c r="AV76" s="1114"/>
      <c r="AW76" s="1114"/>
      <c r="AX76" s="1114"/>
      <c r="AY76" s="1114"/>
      <c r="AZ76" s="1114"/>
      <c r="BA76" s="1114"/>
      <c r="BB76" s="1114"/>
      <c r="BC76" s="325"/>
      <c r="BD76" s="319"/>
    </row>
    <row r="77" spans="2:56" s="346" customFormat="1" ht="22.5" customHeight="1">
      <c r="B77" s="1083"/>
      <c r="C77" s="1083"/>
      <c r="D77" s="1083"/>
      <c r="E77" s="1083"/>
      <c r="F77" s="1083"/>
      <c r="G77" s="1083"/>
      <c r="H77" s="1083"/>
      <c r="I77" s="1083"/>
      <c r="J77" s="1083"/>
      <c r="K77" s="1083"/>
      <c r="L77" s="1083"/>
      <c r="M77" s="1083"/>
      <c r="N77" s="1083"/>
      <c r="O77" s="1083"/>
      <c r="P77" s="1083"/>
      <c r="Q77" s="1083"/>
      <c r="R77" s="1083"/>
      <c r="S77" s="1083"/>
      <c r="T77" s="1083"/>
      <c r="U77" s="1083"/>
      <c r="V77" s="1083"/>
      <c r="W77" s="1083"/>
      <c r="X77" s="1083"/>
      <c r="Y77" s="1083"/>
      <c r="Z77" s="330"/>
      <c r="AA77" s="347"/>
      <c r="AC77" s="319"/>
      <c r="AD77" s="326"/>
      <c r="AE77" s="1080"/>
      <c r="AF77" s="1080"/>
      <c r="AG77" s="1080"/>
      <c r="AH77" s="1080"/>
      <c r="AI77" s="1080"/>
      <c r="AJ77" s="1080"/>
      <c r="AK77" s="1080"/>
      <c r="AL77" s="1080"/>
      <c r="AM77" s="1080"/>
      <c r="AN77" s="1080"/>
      <c r="AO77" s="1080"/>
      <c r="AP77" s="1080"/>
      <c r="AQ77" s="1080"/>
      <c r="AR77" s="1080"/>
      <c r="AS77" s="1080"/>
      <c r="AT77" s="1080"/>
      <c r="AU77" s="1080"/>
      <c r="AV77" s="1080"/>
      <c r="AW77" s="1080"/>
      <c r="AX77" s="1080"/>
      <c r="AY77" s="1080"/>
      <c r="AZ77" s="1080"/>
      <c r="BA77" s="1080"/>
      <c r="BB77" s="1080"/>
      <c r="BC77" s="328"/>
      <c r="BD77" s="319"/>
    </row>
    <row r="78" spans="2:56" s="346" customFormat="1" ht="22.5" customHeight="1">
      <c r="B78" s="347"/>
      <c r="C78" s="1297" t="s">
        <v>393</v>
      </c>
      <c r="D78" s="1297"/>
      <c r="E78" s="1297"/>
      <c r="F78" s="1297"/>
      <c r="G78" s="1297"/>
      <c r="H78" s="1297"/>
      <c r="I78" s="1297"/>
      <c r="J78" s="1297"/>
      <c r="K78" s="1297"/>
      <c r="L78" s="1297"/>
      <c r="M78" s="1297"/>
      <c r="N78" s="1297"/>
      <c r="O78" s="1297"/>
      <c r="P78" s="1297"/>
      <c r="Q78" s="1297"/>
      <c r="R78" s="1297"/>
      <c r="S78" s="1297"/>
      <c r="T78" s="1297"/>
      <c r="U78" s="1297"/>
      <c r="V78" s="1297"/>
      <c r="W78" s="1297"/>
      <c r="X78" s="1297"/>
      <c r="Y78" s="1297"/>
      <c r="Z78" s="347"/>
      <c r="AA78" s="347"/>
      <c r="AC78" s="319"/>
      <c r="AD78" s="329"/>
      <c r="AE78" s="1080"/>
      <c r="AF78" s="1080"/>
      <c r="AG78" s="1080"/>
      <c r="AH78" s="1080"/>
      <c r="AI78" s="1080"/>
      <c r="AJ78" s="1080"/>
      <c r="AK78" s="1080"/>
      <c r="AL78" s="1080"/>
      <c r="AM78" s="1080"/>
      <c r="AN78" s="1080"/>
      <c r="AO78" s="1080"/>
      <c r="AP78" s="1080"/>
      <c r="AQ78" s="1080"/>
      <c r="AR78" s="1080"/>
      <c r="AS78" s="1080"/>
      <c r="AT78" s="1080"/>
      <c r="AU78" s="1080"/>
      <c r="AV78" s="1080"/>
      <c r="AW78" s="1080"/>
      <c r="AX78" s="1080"/>
      <c r="AY78" s="1080"/>
      <c r="AZ78" s="1080"/>
      <c r="BA78" s="1080"/>
      <c r="BB78" s="1080"/>
      <c r="BC78" s="328"/>
      <c r="BD78" s="319"/>
    </row>
    <row r="79" spans="2:56" s="346" customFormat="1" ht="22.5" customHeight="1">
      <c r="B79" s="347"/>
      <c r="C79" s="1297"/>
      <c r="D79" s="1297"/>
      <c r="E79" s="1297"/>
      <c r="F79" s="1297"/>
      <c r="G79" s="1297"/>
      <c r="H79" s="1297"/>
      <c r="I79" s="1297"/>
      <c r="J79" s="1297"/>
      <c r="K79" s="1297"/>
      <c r="L79" s="1297"/>
      <c r="M79" s="1297"/>
      <c r="N79" s="1297"/>
      <c r="O79" s="1297"/>
      <c r="P79" s="1297"/>
      <c r="Q79" s="1297"/>
      <c r="R79" s="1297"/>
      <c r="S79" s="1297"/>
      <c r="T79" s="1297"/>
      <c r="U79" s="1297"/>
      <c r="V79" s="1297"/>
      <c r="W79" s="1297"/>
      <c r="X79" s="1297"/>
      <c r="Y79" s="1297"/>
      <c r="Z79" s="347"/>
      <c r="AA79" s="347"/>
      <c r="AC79" s="319"/>
      <c r="AD79" s="329"/>
      <c r="AE79" s="1080"/>
      <c r="AF79" s="1080"/>
      <c r="AG79" s="1080"/>
      <c r="AH79" s="1080"/>
      <c r="AI79" s="1080"/>
      <c r="AJ79" s="1080"/>
      <c r="AK79" s="1080"/>
      <c r="AL79" s="1080"/>
      <c r="AM79" s="1080"/>
      <c r="AN79" s="1080"/>
      <c r="AO79" s="1080"/>
      <c r="AP79" s="1080"/>
      <c r="AQ79" s="1080"/>
      <c r="AR79" s="1080"/>
      <c r="AS79" s="1080"/>
      <c r="AT79" s="1080"/>
      <c r="AU79" s="1080"/>
      <c r="AV79" s="1080"/>
      <c r="AW79" s="1080"/>
      <c r="AX79" s="1080"/>
      <c r="AY79" s="1080"/>
      <c r="AZ79" s="1080"/>
      <c r="BA79" s="1080"/>
      <c r="BB79" s="1080"/>
      <c r="BC79" s="328"/>
      <c r="BD79" s="319"/>
    </row>
    <row r="80" spans="2:56" s="346" customFormat="1" ht="22.5" customHeight="1">
      <c r="B80" s="347"/>
      <c r="C80" s="1282"/>
      <c r="D80" s="1321"/>
      <c r="E80" s="1321"/>
      <c r="F80" s="1321"/>
      <c r="G80" s="1321"/>
      <c r="H80" s="1321"/>
      <c r="I80" s="1321"/>
      <c r="J80" s="1321"/>
      <c r="K80" s="1321"/>
      <c r="L80" s="1321"/>
      <c r="M80" s="1321"/>
      <c r="N80" s="1321"/>
      <c r="O80" s="1321"/>
      <c r="P80" s="1321"/>
      <c r="Q80" s="1321"/>
      <c r="R80" s="1321"/>
      <c r="S80" s="1321"/>
      <c r="T80" s="1321"/>
      <c r="U80" s="1321"/>
      <c r="V80" s="1321"/>
      <c r="W80" s="1321"/>
      <c r="X80" s="1321"/>
      <c r="Y80" s="1321"/>
      <c r="Z80" s="1322"/>
      <c r="AA80" s="347"/>
      <c r="AC80" s="319"/>
      <c r="AD80" s="1097" t="s">
        <v>407</v>
      </c>
      <c r="AE80" s="1083"/>
      <c r="AF80" s="1083"/>
      <c r="AG80" s="1083"/>
      <c r="AH80" s="1083"/>
      <c r="AI80" s="1083"/>
      <c r="AJ80" s="1083"/>
      <c r="AK80" s="1083"/>
      <c r="AL80" s="1083"/>
      <c r="AM80" s="1083"/>
      <c r="AN80" s="1083"/>
      <c r="AO80" s="1083"/>
      <c r="AP80" s="1083"/>
      <c r="AQ80" s="1083"/>
      <c r="AR80" s="1083"/>
      <c r="AS80" s="1083"/>
      <c r="AT80" s="1083"/>
      <c r="AU80" s="1083"/>
      <c r="AV80" s="1083"/>
      <c r="AW80" s="1083"/>
      <c r="AX80" s="1083"/>
      <c r="AY80" s="1083"/>
      <c r="AZ80" s="1083"/>
      <c r="BA80" s="1083"/>
      <c r="BB80" s="336"/>
      <c r="BC80" s="328"/>
      <c r="BD80" s="319"/>
    </row>
    <row r="81" spans="2:56" s="346" customFormat="1" ht="22.5" customHeight="1">
      <c r="B81" s="347"/>
      <c r="C81" s="1323"/>
      <c r="D81" s="1324"/>
      <c r="E81" s="1324"/>
      <c r="F81" s="1324"/>
      <c r="G81" s="1324"/>
      <c r="H81" s="1324"/>
      <c r="I81" s="1324"/>
      <c r="J81" s="1324"/>
      <c r="K81" s="1324"/>
      <c r="L81" s="1324"/>
      <c r="M81" s="1324"/>
      <c r="N81" s="1324"/>
      <c r="O81" s="1324"/>
      <c r="P81" s="1324"/>
      <c r="Q81" s="1324"/>
      <c r="R81" s="1324"/>
      <c r="S81" s="1324"/>
      <c r="T81" s="1324"/>
      <c r="U81" s="1324"/>
      <c r="V81" s="1324"/>
      <c r="W81" s="1324"/>
      <c r="X81" s="1324"/>
      <c r="Y81" s="1324"/>
      <c r="Z81" s="1325"/>
      <c r="AA81" s="347"/>
      <c r="AC81" s="319"/>
      <c r="AD81" s="1097"/>
      <c r="AE81" s="1083"/>
      <c r="AF81" s="1083"/>
      <c r="AG81" s="1083"/>
      <c r="AH81" s="1083"/>
      <c r="AI81" s="1083"/>
      <c r="AJ81" s="1083"/>
      <c r="AK81" s="1083"/>
      <c r="AL81" s="1083"/>
      <c r="AM81" s="1083"/>
      <c r="AN81" s="1083"/>
      <c r="AO81" s="1083"/>
      <c r="AP81" s="1083"/>
      <c r="AQ81" s="1083"/>
      <c r="AR81" s="1083"/>
      <c r="AS81" s="1083"/>
      <c r="AT81" s="1083"/>
      <c r="AU81" s="1083"/>
      <c r="AV81" s="1083"/>
      <c r="AW81" s="1083"/>
      <c r="AX81" s="1083"/>
      <c r="AY81" s="1083"/>
      <c r="AZ81" s="1083"/>
      <c r="BA81" s="1083"/>
      <c r="BB81" s="336"/>
      <c r="BC81" s="328"/>
      <c r="BD81" s="319"/>
    </row>
    <row r="82" spans="2:56" s="346" customFormat="1" ht="22.5" customHeight="1">
      <c r="B82" s="347"/>
      <c r="C82" s="1323"/>
      <c r="D82" s="1324"/>
      <c r="E82" s="1324"/>
      <c r="F82" s="1324"/>
      <c r="G82" s="1324"/>
      <c r="H82" s="1324"/>
      <c r="I82" s="1324"/>
      <c r="J82" s="1324"/>
      <c r="K82" s="1324"/>
      <c r="L82" s="1324"/>
      <c r="M82" s="1324"/>
      <c r="N82" s="1324"/>
      <c r="O82" s="1324"/>
      <c r="P82" s="1324"/>
      <c r="Q82" s="1324"/>
      <c r="R82" s="1324"/>
      <c r="S82" s="1324"/>
      <c r="T82" s="1324"/>
      <c r="U82" s="1324"/>
      <c r="V82" s="1324"/>
      <c r="W82" s="1324"/>
      <c r="X82" s="1324"/>
      <c r="Y82" s="1324"/>
      <c r="Z82" s="1325"/>
      <c r="AA82" s="347"/>
      <c r="AC82" s="319"/>
      <c r="AD82" s="348"/>
      <c r="AE82" s="349" t="s">
        <v>408</v>
      </c>
      <c r="AF82" s="350"/>
      <c r="AG82" s="350"/>
      <c r="AH82" s="350"/>
      <c r="AI82" s="350"/>
      <c r="AJ82" s="350"/>
      <c r="AK82" s="350"/>
      <c r="AL82" s="350"/>
      <c r="AM82" s="350"/>
      <c r="AN82" s="350"/>
      <c r="AO82" s="350"/>
      <c r="AP82" s="350"/>
      <c r="AQ82" s="350"/>
      <c r="AR82" s="350"/>
      <c r="AS82" s="350"/>
      <c r="AT82" s="350"/>
      <c r="AU82" s="350"/>
      <c r="AV82" s="350"/>
      <c r="AW82" s="350"/>
      <c r="AX82" s="350"/>
      <c r="AY82" s="350"/>
      <c r="AZ82" s="350"/>
      <c r="BA82" s="350"/>
      <c r="BB82" s="327"/>
      <c r="BC82" s="328"/>
      <c r="BD82" s="319"/>
    </row>
    <row r="83" spans="2:56" s="346" customFormat="1" ht="22.5" customHeight="1">
      <c r="B83" s="347"/>
      <c r="C83" s="1323"/>
      <c r="D83" s="1324"/>
      <c r="E83" s="1324"/>
      <c r="F83" s="1324"/>
      <c r="G83" s="1324"/>
      <c r="H83" s="1324"/>
      <c r="I83" s="1324"/>
      <c r="J83" s="1324"/>
      <c r="K83" s="1324"/>
      <c r="L83" s="1324"/>
      <c r="M83" s="1324"/>
      <c r="N83" s="1324"/>
      <c r="O83" s="1324"/>
      <c r="P83" s="1324"/>
      <c r="Q83" s="1324"/>
      <c r="R83" s="1324"/>
      <c r="S83" s="1324"/>
      <c r="T83" s="1324"/>
      <c r="U83" s="1324"/>
      <c r="V83" s="1324"/>
      <c r="W83" s="1324"/>
      <c r="X83" s="1324"/>
      <c r="Y83" s="1324"/>
      <c r="Z83" s="1325"/>
      <c r="AA83" s="347"/>
      <c r="AC83" s="319"/>
      <c r="AD83" s="348"/>
      <c r="AE83" s="349" t="s">
        <v>409</v>
      </c>
      <c r="AF83" s="350"/>
      <c r="AG83" s="350"/>
      <c r="AH83" s="350"/>
      <c r="AI83" s="350"/>
      <c r="AJ83" s="350"/>
      <c r="AK83" s="350"/>
      <c r="AL83" s="350"/>
      <c r="AM83" s="350"/>
      <c r="AN83" s="350"/>
      <c r="AO83" s="350"/>
      <c r="AP83" s="350"/>
      <c r="AQ83" s="350"/>
      <c r="AR83" s="350"/>
      <c r="AS83" s="350"/>
      <c r="AT83" s="350"/>
      <c r="AU83" s="350"/>
      <c r="AV83" s="350"/>
      <c r="AW83" s="350"/>
      <c r="AX83" s="350"/>
      <c r="AY83" s="350"/>
      <c r="AZ83" s="350"/>
      <c r="BA83" s="350"/>
      <c r="BB83" s="327"/>
      <c r="BC83" s="328"/>
      <c r="BD83" s="319"/>
    </row>
    <row r="84" spans="2:56" s="346" customFormat="1" ht="22.5" customHeight="1">
      <c r="B84" s="347"/>
      <c r="C84" s="1323"/>
      <c r="D84" s="1324"/>
      <c r="E84" s="1324"/>
      <c r="F84" s="1324"/>
      <c r="G84" s="1324"/>
      <c r="H84" s="1324"/>
      <c r="I84" s="1324"/>
      <c r="J84" s="1324"/>
      <c r="K84" s="1324"/>
      <c r="L84" s="1324"/>
      <c r="M84" s="1324"/>
      <c r="N84" s="1324"/>
      <c r="O84" s="1324"/>
      <c r="P84" s="1324"/>
      <c r="Q84" s="1324"/>
      <c r="R84" s="1324"/>
      <c r="S84" s="1324"/>
      <c r="T84" s="1324"/>
      <c r="U84" s="1324"/>
      <c r="V84" s="1324"/>
      <c r="W84" s="1324"/>
      <c r="X84" s="1324"/>
      <c r="Y84" s="1324"/>
      <c r="Z84" s="1325"/>
      <c r="AA84" s="347"/>
      <c r="AC84" s="319"/>
      <c r="AD84" s="333"/>
      <c r="AE84" s="1080"/>
      <c r="AF84" s="1080"/>
      <c r="AG84" s="1080"/>
      <c r="AH84" s="1080"/>
      <c r="AI84" s="1080"/>
      <c r="AJ84" s="1080"/>
      <c r="AK84" s="1080"/>
      <c r="AL84" s="1080"/>
      <c r="AM84" s="1080"/>
      <c r="AN84" s="1080"/>
      <c r="AO84" s="1080"/>
      <c r="AP84" s="1080"/>
      <c r="AQ84" s="1080"/>
      <c r="AR84" s="1080"/>
      <c r="AS84" s="1080"/>
      <c r="AT84" s="1080"/>
      <c r="AU84" s="1080"/>
      <c r="AV84" s="1080"/>
      <c r="AW84" s="1080"/>
      <c r="AX84" s="1080"/>
      <c r="AY84" s="1080"/>
      <c r="AZ84" s="1080"/>
      <c r="BA84" s="1080"/>
      <c r="BB84" s="1080"/>
      <c r="BC84" s="328"/>
      <c r="BD84" s="319"/>
    </row>
    <row r="85" spans="2:56" s="346" customFormat="1" ht="22.5" customHeight="1">
      <c r="B85" s="347"/>
      <c r="C85" s="1326"/>
      <c r="D85" s="1327"/>
      <c r="E85" s="1327"/>
      <c r="F85" s="1327"/>
      <c r="G85" s="1327"/>
      <c r="H85" s="1327"/>
      <c r="I85" s="1327"/>
      <c r="J85" s="1327"/>
      <c r="K85" s="1327"/>
      <c r="L85" s="1327"/>
      <c r="M85" s="1327"/>
      <c r="N85" s="1327"/>
      <c r="O85" s="1327"/>
      <c r="P85" s="1327"/>
      <c r="Q85" s="1327"/>
      <c r="R85" s="1327"/>
      <c r="S85" s="1327"/>
      <c r="T85" s="1327"/>
      <c r="U85" s="1327"/>
      <c r="V85" s="1327"/>
      <c r="W85" s="1327"/>
      <c r="X85" s="1327"/>
      <c r="Y85" s="1327"/>
      <c r="Z85" s="1328"/>
      <c r="AA85" s="347"/>
      <c r="AC85" s="319"/>
      <c r="AD85" s="333" t="s">
        <v>379</v>
      </c>
      <c r="AE85" s="1080" t="s">
        <v>410</v>
      </c>
      <c r="AF85" s="1080"/>
      <c r="AG85" s="1080"/>
      <c r="AH85" s="1080"/>
      <c r="AI85" s="1080"/>
      <c r="AJ85" s="1080"/>
      <c r="AK85" s="1080"/>
      <c r="AL85" s="1080"/>
      <c r="AM85" s="1080"/>
      <c r="AN85" s="1080"/>
      <c r="AO85" s="1080"/>
      <c r="AP85" s="1080"/>
      <c r="AQ85" s="1080"/>
      <c r="AR85" s="1080"/>
      <c r="AS85" s="1080"/>
      <c r="AT85" s="1080"/>
      <c r="AU85" s="1080"/>
      <c r="AV85" s="1080"/>
      <c r="AW85" s="1080"/>
      <c r="AX85" s="1080"/>
      <c r="AY85" s="1080"/>
      <c r="AZ85" s="1080"/>
      <c r="BA85" s="1080"/>
      <c r="BB85" s="1080"/>
      <c r="BC85" s="328"/>
      <c r="BD85" s="319"/>
    </row>
    <row r="86" spans="2:56" s="346" customFormat="1" ht="22.5" customHeight="1">
      <c r="B86" s="347"/>
      <c r="C86" s="1297" t="s">
        <v>394</v>
      </c>
      <c r="D86" s="1297"/>
      <c r="E86" s="1297"/>
      <c r="F86" s="1297"/>
      <c r="G86" s="1297"/>
      <c r="H86" s="1297"/>
      <c r="I86" s="1297"/>
      <c r="J86" s="1297"/>
      <c r="K86" s="1297"/>
      <c r="L86" s="1297"/>
      <c r="M86" s="1297"/>
      <c r="N86" s="1297"/>
      <c r="O86" s="1297"/>
      <c r="P86" s="1297"/>
      <c r="Q86" s="1297"/>
      <c r="R86" s="1297"/>
      <c r="S86" s="1297"/>
      <c r="T86" s="1297"/>
      <c r="U86" s="1297"/>
      <c r="V86" s="1297"/>
      <c r="W86" s="1297"/>
      <c r="X86" s="1297"/>
      <c r="Y86" s="1297"/>
      <c r="Z86" s="347"/>
      <c r="AA86" s="347"/>
      <c r="AC86" s="319"/>
      <c r="AD86" s="333"/>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8"/>
      <c r="BD86" s="319"/>
    </row>
    <row r="87" spans="2:56" s="346" customFormat="1" ht="22.5" customHeight="1">
      <c r="B87" s="347"/>
      <c r="C87" s="1297"/>
      <c r="D87" s="1297"/>
      <c r="E87" s="1297"/>
      <c r="F87" s="1297"/>
      <c r="G87" s="1297"/>
      <c r="H87" s="1297"/>
      <c r="I87" s="1297"/>
      <c r="J87" s="1297"/>
      <c r="K87" s="1297"/>
      <c r="L87" s="1297"/>
      <c r="M87" s="1297"/>
      <c r="N87" s="1297"/>
      <c r="O87" s="1297"/>
      <c r="P87" s="1297"/>
      <c r="Q87" s="1297"/>
      <c r="R87" s="1297"/>
      <c r="S87" s="1297"/>
      <c r="T87" s="1297"/>
      <c r="U87" s="1297"/>
      <c r="V87" s="1297"/>
      <c r="W87" s="1297"/>
      <c r="X87" s="1297"/>
      <c r="Y87" s="1297"/>
      <c r="Z87" s="347"/>
      <c r="AA87" s="347"/>
      <c r="AC87" s="319"/>
      <c r="AD87" s="333" t="s">
        <v>378</v>
      </c>
      <c r="AE87" s="327" t="s">
        <v>411</v>
      </c>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8"/>
      <c r="BD87" s="319"/>
    </row>
    <row r="88" spans="2:56" s="346" customFormat="1" ht="22.5" customHeight="1">
      <c r="B88" s="347"/>
      <c r="C88" s="1282"/>
      <c r="D88" s="1321"/>
      <c r="E88" s="1321"/>
      <c r="F88" s="1321"/>
      <c r="G88" s="1321"/>
      <c r="H88" s="1321"/>
      <c r="I88" s="1321"/>
      <c r="J88" s="1321"/>
      <c r="K88" s="1321"/>
      <c r="L88" s="1321"/>
      <c r="M88" s="1321"/>
      <c r="N88" s="1321"/>
      <c r="O88" s="1321"/>
      <c r="P88" s="1321"/>
      <c r="Q88" s="1321"/>
      <c r="R88" s="1321"/>
      <c r="S88" s="1321"/>
      <c r="T88" s="1321"/>
      <c r="U88" s="1321"/>
      <c r="V88" s="1321"/>
      <c r="W88" s="1321"/>
      <c r="X88" s="1321"/>
      <c r="Y88" s="1321"/>
      <c r="Z88" s="1322"/>
      <c r="AA88" s="347"/>
      <c r="AC88" s="319"/>
      <c r="AD88" s="333"/>
      <c r="AE88" s="327" t="s">
        <v>412</v>
      </c>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8"/>
      <c r="BD88" s="319"/>
    </row>
    <row r="89" spans="2:56" s="346" customFormat="1" ht="22.5" customHeight="1">
      <c r="B89" s="347"/>
      <c r="C89" s="1323"/>
      <c r="D89" s="1324"/>
      <c r="E89" s="1324"/>
      <c r="F89" s="1324"/>
      <c r="G89" s="1324"/>
      <c r="H89" s="1324"/>
      <c r="I89" s="1324"/>
      <c r="J89" s="1324"/>
      <c r="K89" s="1324"/>
      <c r="L89" s="1324"/>
      <c r="M89" s="1324"/>
      <c r="N89" s="1324"/>
      <c r="O89" s="1324"/>
      <c r="P89" s="1324"/>
      <c r="Q89" s="1324"/>
      <c r="R89" s="1324"/>
      <c r="S89" s="1324"/>
      <c r="T89" s="1324"/>
      <c r="U89" s="1324"/>
      <c r="V89" s="1324"/>
      <c r="W89" s="1324"/>
      <c r="X89" s="1324"/>
      <c r="Y89" s="1324"/>
      <c r="Z89" s="1325"/>
      <c r="AA89" s="347"/>
      <c r="AC89" s="319"/>
      <c r="AD89" s="333"/>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8"/>
      <c r="BD89" s="319"/>
    </row>
    <row r="90" spans="2:56" s="346" customFormat="1" ht="22.5" customHeight="1">
      <c r="B90" s="347"/>
      <c r="C90" s="1323"/>
      <c r="D90" s="1324"/>
      <c r="E90" s="1324"/>
      <c r="F90" s="1324"/>
      <c r="G90" s="1324"/>
      <c r="H90" s="1324"/>
      <c r="I90" s="1324"/>
      <c r="J90" s="1324"/>
      <c r="K90" s="1324"/>
      <c r="L90" s="1324"/>
      <c r="M90" s="1324"/>
      <c r="N90" s="1324"/>
      <c r="O90" s="1324"/>
      <c r="P90" s="1324"/>
      <c r="Q90" s="1324"/>
      <c r="R90" s="1324"/>
      <c r="S90" s="1324"/>
      <c r="T90" s="1324"/>
      <c r="U90" s="1324"/>
      <c r="V90" s="1324"/>
      <c r="W90" s="1324"/>
      <c r="X90" s="1324"/>
      <c r="Y90" s="1324"/>
      <c r="Z90" s="1325"/>
      <c r="AA90" s="347"/>
      <c r="AC90" s="319"/>
      <c r="AD90" s="333" t="s">
        <v>379</v>
      </c>
      <c r="AE90" s="327" t="s">
        <v>413</v>
      </c>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8"/>
      <c r="BD90" s="319"/>
    </row>
    <row r="91" spans="2:56" s="346" customFormat="1" ht="22.5" customHeight="1">
      <c r="B91" s="347"/>
      <c r="C91" s="1323"/>
      <c r="D91" s="1324"/>
      <c r="E91" s="1324"/>
      <c r="F91" s="1324"/>
      <c r="G91" s="1324"/>
      <c r="H91" s="1324"/>
      <c r="I91" s="1324"/>
      <c r="J91" s="1324"/>
      <c r="K91" s="1324"/>
      <c r="L91" s="1324"/>
      <c r="M91" s="1324"/>
      <c r="N91" s="1324"/>
      <c r="O91" s="1324"/>
      <c r="P91" s="1324"/>
      <c r="Q91" s="1324"/>
      <c r="R91" s="1324"/>
      <c r="S91" s="1324"/>
      <c r="T91" s="1324"/>
      <c r="U91" s="1324"/>
      <c r="V91" s="1324"/>
      <c r="W91" s="1324"/>
      <c r="X91" s="1324"/>
      <c r="Y91" s="1324"/>
      <c r="Z91" s="1325"/>
      <c r="AA91" s="347"/>
      <c r="AC91" s="319"/>
      <c r="AD91" s="333"/>
      <c r="AE91" s="327" t="s">
        <v>412</v>
      </c>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8"/>
      <c r="BD91" s="319"/>
    </row>
    <row r="92" spans="2:56" s="346" customFormat="1" ht="22.5" customHeight="1">
      <c r="B92" s="347"/>
      <c r="C92" s="1323"/>
      <c r="D92" s="1324"/>
      <c r="E92" s="1324"/>
      <c r="F92" s="1324"/>
      <c r="G92" s="1324"/>
      <c r="H92" s="1324"/>
      <c r="I92" s="1324"/>
      <c r="J92" s="1324"/>
      <c r="K92" s="1324"/>
      <c r="L92" s="1324"/>
      <c r="M92" s="1324"/>
      <c r="N92" s="1324"/>
      <c r="O92" s="1324"/>
      <c r="P92" s="1324"/>
      <c r="Q92" s="1324"/>
      <c r="R92" s="1324"/>
      <c r="S92" s="1324"/>
      <c r="T92" s="1324"/>
      <c r="U92" s="1324"/>
      <c r="V92" s="1324"/>
      <c r="W92" s="1324"/>
      <c r="X92" s="1324"/>
      <c r="Y92" s="1324"/>
      <c r="Z92" s="1325"/>
      <c r="AA92" s="347"/>
      <c r="AC92" s="319"/>
      <c r="AD92" s="333"/>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c r="BC92" s="328"/>
      <c r="BD92" s="319"/>
    </row>
    <row r="93" spans="2:56" s="346" customFormat="1" ht="22.5" customHeight="1">
      <c r="B93" s="347"/>
      <c r="C93" s="1323"/>
      <c r="D93" s="1324"/>
      <c r="E93" s="1324"/>
      <c r="F93" s="1324"/>
      <c r="G93" s="1324"/>
      <c r="H93" s="1324"/>
      <c r="I93" s="1324"/>
      <c r="J93" s="1324"/>
      <c r="K93" s="1324"/>
      <c r="L93" s="1324"/>
      <c r="M93" s="1324"/>
      <c r="N93" s="1324"/>
      <c r="O93" s="1324"/>
      <c r="P93" s="1324"/>
      <c r="Q93" s="1324"/>
      <c r="R93" s="1324"/>
      <c r="S93" s="1324"/>
      <c r="T93" s="1324"/>
      <c r="U93" s="1324"/>
      <c r="V93" s="1324"/>
      <c r="W93" s="1324"/>
      <c r="X93" s="1324"/>
      <c r="Y93" s="1324"/>
      <c r="Z93" s="1325"/>
      <c r="AA93" s="347"/>
      <c r="AC93" s="319"/>
      <c r="AD93" s="329" t="s">
        <v>379</v>
      </c>
      <c r="AE93" s="327" t="s">
        <v>414</v>
      </c>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8"/>
      <c r="BD93" s="319"/>
    </row>
    <row r="94" spans="2:56" s="346" customFormat="1" ht="22.5" customHeight="1">
      <c r="B94" s="347"/>
      <c r="C94" s="1323"/>
      <c r="D94" s="1324"/>
      <c r="E94" s="1324"/>
      <c r="F94" s="1324"/>
      <c r="G94" s="1324"/>
      <c r="H94" s="1324"/>
      <c r="I94" s="1324"/>
      <c r="J94" s="1324"/>
      <c r="K94" s="1324"/>
      <c r="L94" s="1324"/>
      <c r="M94" s="1324"/>
      <c r="N94" s="1324"/>
      <c r="O94" s="1324"/>
      <c r="P94" s="1324"/>
      <c r="Q94" s="1324"/>
      <c r="R94" s="1324"/>
      <c r="S94" s="1324"/>
      <c r="T94" s="1324"/>
      <c r="U94" s="1324"/>
      <c r="V94" s="1324"/>
      <c r="W94" s="1324"/>
      <c r="X94" s="1324"/>
      <c r="Y94" s="1324"/>
      <c r="Z94" s="1325"/>
      <c r="AA94" s="347"/>
      <c r="AC94" s="319"/>
      <c r="AD94" s="329"/>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34"/>
      <c r="BD94" s="319"/>
    </row>
    <row r="95" spans="2:56" s="346" customFormat="1" ht="22.5" customHeight="1">
      <c r="B95" s="347"/>
      <c r="C95" s="1323"/>
      <c r="D95" s="1324"/>
      <c r="E95" s="1324"/>
      <c r="F95" s="1324"/>
      <c r="G95" s="1324"/>
      <c r="H95" s="1324"/>
      <c r="I95" s="1324"/>
      <c r="J95" s="1324"/>
      <c r="K95" s="1324"/>
      <c r="L95" s="1324"/>
      <c r="M95" s="1324"/>
      <c r="N95" s="1324"/>
      <c r="O95" s="1324"/>
      <c r="P95" s="1324"/>
      <c r="Q95" s="1324"/>
      <c r="R95" s="1324"/>
      <c r="S95" s="1324"/>
      <c r="T95" s="1324"/>
      <c r="U95" s="1324"/>
      <c r="V95" s="1324"/>
      <c r="W95" s="1324"/>
      <c r="X95" s="1324"/>
      <c r="Y95" s="1324"/>
      <c r="Z95" s="1325"/>
      <c r="AA95" s="347"/>
      <c r="AC95" s="319"/>
      <c r="AD95" s="333"/>
      <c r="AE95" s="327" t="s">
        <v>415</v>
      </c>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34"/>
      <c r="BD95" s="319"/>
    </row>
    <row r="96" spans="2:56" s="346" customFormat="1" ht="22.5" customHeight="1">
      <c r="B96" s="347"/>
      <c r="C96" s="1323"/>
      <c r="D96" s="1324"/>
      <c r="E96" s="1324"/>
      <c r="F96" s="1324"/>
      <c r="G96" s="1324"/>
      <c r="H96" s="1324"/>
      <c r="I96" s="1324"/>
      <c r="J96" s="1324"/>
      <c r="K96" s="1324"/>
      <c r="L96" s="1324"/>
      <c r="M96" s="1324"/>
      <c r="N96" s="1324"/>
      <c r="O96" s="1324"/>
      <c r="P96" s="1324"/>
      <c r="Q96" s="1324"/>
      <c r="R96" s="1324"/>
      <c r="S96" s="1324"/>
      <c r="T96" s="1324"/>
      <c r="U96" s="1324"/>
      <c r="V96" s="1324"/>
      <c r="W96" s="1324"/>
      <c r="X96" s="1324"/>
      <c r="Y96" s="1324"/>
      <c r="Z96" s="1325"/>
      <c r="AA96" s="347"/>
      <c r="AC96" s="319"/>
      <c r="AD96" s="333"/>
      <c r="AE96" s="327" t="s">
        <v>416</v>
      </c>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34"/>
      <c r="BD96" s="319"/>
    </row>
    <row r="97" spans="2:56" s="346" customFormat="1" ht="22.5" customHeight="1">
      <c r="B97" s="347"/>
      <c r="C97" s="1323"/>
      <c r="D97" s="1324"/>
      <c r="E97" s="1324"/>
      <c r="F97" s="1324"/>
      <c r="G97" s="1324"/>
      <c r="H97" s="1324"/>
      <c r="I97" s="1324"/>
      <c r="J97" s="1324"/>
      <c r="K97" s="1324"/>
      <c r="L97" s="1324"/>
      <c r="M97" s="1324"/>
      <c r="N97" s="1324"/>
      <c r="O97" s="1324"/>
      <c r="P97" s="1324"/>
      <c r="Q97" s="1324"/>
      <c r="R97" s="1324"/>
      <c r="S97" s="1324"/>
      <c r="T97" s="1324"/>
      <c r="U97" s="1324"/>
      <c r="V97" s="1324"/>
      <c r="W97" s="1324"/>
      <c r="X97" s="1324"/>
      <c r="Y97" s="1324"/>
      <c r="Z97" s="1325"/>
      <c r="AA97" s="347"/>
      <c r="AC97" s="319"/>
      <c r="AD97" s="333"/>
      <c r="AE97" s="327" t="s">
        <v>417</v>
      </c>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34"/>
      <c r="BD97" s="319"/>
    </row>
    <row r="98" spans="2:56" s="346" customFormat="1" ht="22.5" customHeight="1">
      <c r="B98" s="347"/>
      <c r="C98" s="1323"/>
      <c r="D98" s="1324"/>
      <c r="E98" s="1324"/>
      <c r="F98" s="1324"/>
      <c r="G98" s="1324"/>
      <c r="H98" s="1324"/>
      <c r="I98" s="1324"/>
      <c r="J98" s="1324"/>
      <c r="K98" s="1324"/>
      <c r="L98" s="1324"/>
      <c r="M98" s="1324"/>
      <c r="N98" s="1324"/>
      <c r="O98" s="1324"/>
      <c r="P98" s="1324"/>
      <c r="Q98" s="1324"/>
      <c r="R98" s="1324"/>
      <c r="S98" s="1324"/>
      <c r="T98" s="1324"/>
      <c r="U98" s="1324"/>
      <c r="V98" s="1324"/>
      <c r="W98" s="1324"/>
      <c r="X98" s="1324"/>
      <c r="Y98" s="1324"/>
      <c r="Z98" s="1325"/>
      <c r="AA98" s="347"/>
      <c r="AC98" s="319"/>
      <c r="AD98" s="333"/>
      <c r="AE98" s="327" t="s">
        <v>418</v>
      </c>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34"/>
      <c r="BD98" s="319"/>
    </row>
    <row r="99" spans="2:56" s="346" customFormat="1" ht="22.5" customHeight="1">
      <c r="B99" s="347"/>
      <c r="C99" s="1323"/>
      <c r="D99" s="1324"/>
      <c r="E99" s="1324"/>
      <c r="F99" s="1324"/>
      <c r="G99" s="1324"/>
      <c r="H99" s="1324"/>
      <c r="I99" s="1324"/>
      <c r="J99" s="1324"/>
      <c r="K99" s="1324"/>
      <c r="L99" s="1324"/>
      <c r="M99" s="1324"/>
      <c r="N99" s="1324"/>
      <c r="O99" s="1324"/>
      <c r="P99" s="1324"/>
      <c r="Q99" s="1324"/>
      <c r="R99" s="1324"/>
      <c r="S99" s="1324"/>
      <c r="T99" s="1324"/>
      <c r="U99" s="1324"/>
      <c r="V99" s="1324"/>
      <c r="W99" s="1324"/>
      <c r="X99" s="1324"/>
      <c r="Y99" s="1324"/>
      <c r="Z99" s="1325"/>
      <c r="AA99" s="347"/>
      <c r="AC99" s="319"/>
      <c r="AD99" s="333"/>
      <c r="AE99" s="327"/>
      <c r="AF99" s="327" t="s">
        <v>419</v>
      </c>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c r="BC99" s="334"/>
      <c r="BD99" s="319"/>
    </row>
    <row r="100" spans="2:56" s="346" customFormat="1" ht="22.5" customHeight="1">
      <c r="B100" s="347"/>
      <c r="C100" s="1323"/>
      <c r="D100" s="1324"/>
      <c r="E100" s="1324"/>
      <c r="F100" s="1324"/>
      <c r="G100" s="1324"/>
      <c r="H100" s="1324"/>
      <c r="I100" s="1324"/>
      <c r="J100" s="1324"/>
      <c r="K100" s="1324"/>
      <c r="L100" s="1324"/>
      <c r="M100" s="1324"/>
      <c r="N100" s="1324"/>
      <c r="O100" s="1324"/>
      <c r="P100" s="1324"/>
      <c r="Q100" s="1324"/>
      <c r="R100" s="1324"/>
      <c r="S100" s="1324"/>
      <c r="T100" s="1324"/>
      <c r="U100" s="1324"/>
      <c r="V100" s="1324"/>
      <c r="W100" s="1324"/>
      <c r="X100" s="1324"/>
      <c r="Y100" s="1324"/>
      <c r="Z100" s="1325"/>
      <c r="AA100" s="347"/>
      <c r="AC100" s="319"/>
      <c r="AD100" s="333"/>
      <c r="AE100" s="327" t="s">
        <v>420</v>
      </c>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34"/>
      <c r="BD100" s="319"/>
    </row>
    <row r="101" spans="2:56" s="346" customFormat="1" ht="22.5" customHeight="1">
      <c r="B101" s="347"/>
      <c r="C101" s="1323"/>
      <c r="D101" s="1324"/>
      <c r="E101" s="1324"/>
      <c r="F101" s="1324"/>
      <c r="G101" s="1324"/>
      <c r="H101" s="1324"/>
      <c r="I101" s="1324"/>
      <c r="J101" s="1324"/>
      <c r="K101" s="1324"/>
      <c r="L101" s="1324"/>
      <c r="M101" s="1324"/>
      <c r="N101" s="1324"/>
      <c r="O101" s="1324"/>
      <c r="P101" s="1324"/>
      <c r="Q101" s="1324"/>
      <c r="R101" s="1324"/>
      <c r="S101" s="1324"/>
      <c r="T101" s="1324"/>
      <c r="U101" s="1324"/>
      <c r="V101" s="1324"/>
      <c r="W101" s="1324"/>
      <c r="X101" s="1324"/>
      <c r="Y101" s="1324"/>
      <c r="Z101" s="1325"/>
      <c r="AA101" s="347"/>
      <c r="AC101" s="319"/>
      <c r="AD101" s="333"/>
      <c r="AE101" s="327"/>
      <c r="AF101" s="327" t="s">
        <v>421</v>
      </c>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34"/>
      <c r="BD101" s="319"/>
    </row>
    <row r="102" spans="2:56" s="346" customFormat="1" ht="22.5" customHeight="1">
      <c r="B102" s="347"/>
      <c r="C102" s="1323"/>
      <c r="D102" s="1324"/>
      <c r="E102" s="1324"/>
      <c r="F102" s="1324"/>
      <c r="G102" s="1324"/>
      <c r="H102" s="1324"/>
      <c r="I102" s="1324"/>
      <c r="J102" s="1324"/>
      <c r="K102" s="1324"/>
      <c r="L102" s="1324"/>
      <c r="M102" s="1324"/>
      <c r="N102" s="1324"/>
      <c r="O102" s="1324"/>
      <c r="P102" s="1324"/>
      <c r="Q102" s="1324"/>
      <c r="R102" s="1324"/>
      <c r="S102" s="1324"/>
      <c r="T102" s="1324"/>
      <c r="U102" s="1324"/>
      <c r="V102" s="1324"/>
      <c r="W102" s="1324"/>
      <c r="X102" s="1324"/>
      <c r="Y102" s="1324"/>
      <c r="Z102" s="1325"/>
      <c r="AA102" s="347"/>
      <c r="AC102" s="319"/>
      <c r="AD102" s="333"/>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34"/>
      <c r="BD102" s="319"/>
    </row>
    <row r="103" spans="2:56" s="346" customFormat="1" ht="22.5" customHeight="1">
      <c r="B103" s="347"/>
      <c r="C103" s="1323"/>
      <c r="D103" s="1324"/>
      <c r="E103" s="1324"/>
      <c r="F103" s="1324"/>
      <c r="G103" s="1324"/>
      <c r="H103" s="1324"/>
      <c r="I103" s="1324"/>
      <c r="J103" s="1324"/>
      <c r="K103" s="1324"/>
      <c r="L103" s="1324"/>
      <c r="M103" s="1324"/>
      <c r="N103" s="1324"/>
      <c r="O103" s="1324"/>
      <c r="P103" s="1324"/>
      <c r="Q103" s="1324"/>
      <c r="R103" s="1324"/>
      <c r="S103" s="1324"/>
      <c r="T103" s="1324"/>
      <c r="U103" s="1324"/>
      <c r="V103" s="1324"/>
      <c r="W103" s="1324"/>
      <c r="X103" s="1324"/>
      <c r="Y103" s="1324"/>
      <c r="Z103" s="1325"/>
      <c r="AA103" s="347"/>
      <c r="AC103" s="319"/>
      <c r="AD103" s="333" t="s">
        <v>382</v>
      </c>
      <c r="AE103" s="327" t="s">
        <v>422</v>
      </c>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34"/>
      <c r="BD103" s="319"/>
    </row>
    <row r="104" spans="2:56" s="346" customFormat="1" ht="22.5" customHeight="1">
      <c r="B104" s="347"/>
      <c r="C104" s="1323"/>
      <c r="D104" s="1324"/>
      <c r="E104" s="1324"/>
      <c r="F104" s="1324"/>
      <c r="G104" s="1324"/>
      <c r="H104" s="1324"/>
      <c r="I104" s="1324"/>
      <c r="J104" s="1324"/>
      <c r="K104" s="1324"/>
      <c r="L104" s="1324"/>
      <c r="M104" s="1324"/>
      <c r="N104" s="1324"/>
      <c r="O104" s="1324"/>
      <c r="P104" s="1324"/>
      <c r="Q104" s="1324"/>
      <c r="R104" s="1324"/>
      <c r="S104" s="1324"/>
      <c r="T104" s="1324"/>
      <c r="U104" s="1324"/>
      <c r="V104" s="1324"/>
      <c r="W104" s="1324"/>
      <c r="X104" s="1324"/>
      <c r="Y104" s="1324"/>
      <c r="Z104" s="1325"/>
      <c r="AA104" s="347"/>
      <c r="AC104" s="319"/>
      <c r="AD104" s="333"/>
      <c r="AE104" s="327" t="s">
        <v>423</v>
      </c>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34"/>
      <c r="BD104" s="319"/>
    </row>
    <row r="105" spans="2:56" s="346" customFormat="1" ht="22.5" customHeight="1">
      <c r="B105" s="347"/>
      <c r="C105" s="1323"/>
      <c r="D105" s="1324"/>
      <c r="E105" s="1324"/>
      <c r="F105" s="1324"/>
      <c r="G105" s="1324"/>
      <c r="H105" s="1324"/>
      <c r="I105" s="1324"/>
      <c r="J105" s="1324"/>
      <c r="K105" s="1324"/>
      <c r="L105" s="1324"/>
      <c r="M105" s="1324"/>
      <c r="N105" s="1324"/>
      <c r="O105" s="1324"/>
      <c r="P105" s="1324"/>
      <c r="Q105" s="1324"/>
      <c r="R105" s="1324"/>
      <c r="S105" s="1324"/>
      <c r="T105" s="1324"/>
      <c r="U105" s="1324"/>
      <c r="V105" s="1324"/>
      <c r="W105" s="1324"/>
      <c r="X105" s="1324"/>
      <c r="Y105" s="1324"/>
      <c r="Z105" s="1325"/>
      <c r="AA105" s="347"/>
      <c r="AC105" s="319"/>
      <c r="AD105" s="333"/>
      <c r="AE105" s="1080"/>
      <c r="AF105" s="1080"/>
      <c r="AG105" s="1080"/>
      <c r="AH105" s="1080"/>
      <c r="AI105" s="1080"/>
      <c r="AJ105" s="1080"/>
      <c r="AK105" s="1080"/>
      <c r="AL105" s="1080"/>
      <c r="AM105" s="1080"/>
      <c r="AN105" s="1080"/>
      <c r="AO105" s="1080"/>
      <c r="AP105" s="1080"/>
      <c r="AQ105" s="1080"/>
      <c r="AR105" s="1080"/>
      <c r="AS105" s="1080"/>
      <c r="AT105" s="1080"/>
      <c r="AU105" s="1080"/>
      <c r="AV105" s="1080"/>
      <c r="AW105" s="1080"/>
      <c r="AX105" s="1080"/>
      <c r="AY105" s="1080"/>
      <c r="AZ105" s="1080"/>
      <c r="BA105" s="1080"/>
      <c r="BB105" s="1080"/>
      <c r="BC105" s="334"/>
      <c r="BD105" s="319"/>
    </row>
    <row r="106" spans="2:56" s="346" customFormat="1" ht="22.5" customHeight="1">
      <c r="B106" s="347"/>
      <c r="C106" s="1323"/>
      <c r="D106" s="1324"/>
      <c r="E106" s="1324"/>
      <c r="F106" s="1324"/>
      <c r="G106" s="1324"/>
      <c r="H106" s="1324"/>
      <c r="I106" s="1324"/>
      <c r="J106" s="1324"/>
      <c r="K106" s="1324"/>
      <c r="L106" s="1324"/>
      <c r="M106" s="1324"/>
      <c r="N106" s="1324"/>
      <c r="O106" s="1324"/>
      <c r="P106" s="1324"/>
      <c r="Q106" s="1324"/>
      <c r="R106" s="1324"/>
      <c r="S106" s="1324"/>
      <c r="T106" s="1324"/>
      <c r="U106" s="1324"/>
      <c r="V106" s="1324"/>
      <c r="W106" s="1324"/>
      <c r="X106" s="1324"/>
      <c r="Y106" s="1324"/>
      <c r="Z106" s="1325"/>
      <c r="AA106" s="347"/>
      <c r="AC106" s="319"/>
      <c r="AD106" s="333"/>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34"/>
      <c r="BD106" s="319"/>
    </row>
    <row r="107" spans="2:56" s="346" customFormat="1" ht="22.5" customHeight="1">
      <c r="B107" s="347"/>
      <c r="C107" s="1323"/>
      <c r="D107" s="1324"/>
      <c r="E107" s="1324"/>
      <c r="F107" s="1324"/>
      <c r="G107" s="1324"/>
      <c r="H107" s="1324"/>
      <c r="I107" s="1324"/>
      <c r="J107" s="1324"/>
      <c r="K107" s="1324"/>
      <c r="L107" s="1324"/>
      <c r="M107" s="1324"/>
      <c r="N107" s="1324"/>
      <c r="O107" s="1324"/>
      <c r="P107" s="1324"/>
      <c r="Q107" s="1324"/>
      <c r="R107" s="1324"/>
      <c r="S107" s="1324"/>
      <c r="T107" s="1324"/>
      <c r="U107" s="1324"/>
      <c r="V107" s="1324"/>
      <c r="W107" s="1324"/>
      <c r="X107" s="1324"/>
      <c r="Y107" s="1324"/>
      <c r="Z107" s="1325"/>
      <c r="AA107" s="347"/>
      <c r="AC107" s="319"/>
      <c r="AD107" s="333"/>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34"/>
      <c r="BD107" s="319"/>
    </row>
    <row r="108" spans="2:56" s="346" customFormat="1" ht="22.5" customHeight="1">
      <c r="B108" s="347"/>
      <c r="C108" s="1323"/>
      <c r="D108" s="1324"/>
      <c r="E108" s="1324"/>
      <c r="F108" s="1324"/>
      <c r="G108" s="1324"/>
      <c r="H108" s="1324"/>
      <c r="I108" s="1324"/>
      <c r="J108" s="1324"/>
      <c r="K108" s="1324"/>
      <c r="L108" s="1324"/>
      <c r="M108" s="1324"/>
      <c r="N108" s="1324"/>
      <c r="O108" s="1324"/>
      <c r="P108" s="1324"/>
      <c r="Q108" s="1324"/>
      <c r="R108" s="1324"/>
      <c r="S108" s="1324"/>
      <c r="T108" s="1324"/>
      <c r="U108" s="1324"/>
      <c r="V108" s="1324"/>
      <c r="W108" s="1324"/>
      <c r="X108" s="1324"/>
      <c r="Y108" s="1324"/>
      <c r="Z108" s="1325"/>
      <c r="AA108" s="347"/>
      <c r="AC108" s="319"/>
      <c r="AD108" s="333"/>
      <c r="AE108" s="1080"/>
      <c r="AF108" s="1080"/>
      <c r="AG108" s="1080"/>
      <c r="AH108" s="1080"/>
      <c r="AI108" s="1080"/>
      <c r="AJ108" s="1080"/>
      <c r="AK108" s="1080"/>
      <c r="AL108" s="1080"/>
      <c r="AM108" s="1080"/>
      <c r="AN108" s="1080"/>
      <c r="AO108" s="1080"/>
      <c r="AP108" s="1080"/>
      <c r="AQ108" s="1080"/>
      <c r="AR108" s="1080"/>
      <c r="AS108" s="1080"/>
      <c r="AT108" s="1080"/>
      <c r="AU108" s="1080"/>
      <c r="AV108" s="1080"/>
      <c r="AW108" s="1080"/>
      <c r="AX108" s="1080"/>
      <c r="AY108" s="1080"/>
      <c r="AZ108" s="1080"/>
      <c r="BA108" s="1080"/>
      <c r="BB108" s="1080"/>
      <c r="BC108" s="334"/>
      <c r="BD108" s="319"/>
    </row>
    <row r="109" spans="2:56" s="346" customFormat="1" ht="22.5" customHeight="1">
      <c r="B109" s="347"/>
      <c r="C109" s="1323"/>
      <c r="D109" s="1324"/>
      <c r="E109" s="1324"/>
      <c r="F109" s="1324"/>
      <c r="G109" s="1324"/>
      <c r="H109" s="1324"/>
      <c r="I109" s="1324"/>
      <c r="J109" s="1324"/>
      <c r="K109" s="1324"/>
      <c r="L109" s="1324"/>
      <c r="M109" s="1324"/>
      <c r="N109" s="1324"/>
      <c r="O109" s="1324"/>
      <c r="P109" s="1324"/>
      <c r="Q109" s="1324"/>
      <c r="R109" s="1324"/>
      <c r="S109" s="1324"/>
      <c r="T109" s="1324"/>
      <c r="U109" s="1324"/>
      <c r="V109" s="1324"/>
      <c r="W109" s="1324"/>
      <c r="X109" s="1324"/>
      <c r="Y109" s="1324"/>
      <c r="Z109" s="1325"/>
      <c r="AA109" s="347"/>
      <c r="AC109" s="319"/>
      <c r="AD109" s="333"/>
      <c r="AE109" s="1080"/>
      <c r="AF109" s="1080"/>
      <c r="AG109" s="1080"/>
      <c r="AH109" s="1080"/>
      <c r="AI109" s="1080"/>
      <c r="AJ109" s="1080"/>
      <c r="AK109" s="1080"/>
      <c r="AL109" s="1080"/>
      <c r="AM109" s="1080"/>
      <c r="AN109" s="1080"/>
      <c r="AO109" s="1080"/>
      <c r="AP109" s="1080"/>
      <c r="AQ109" s="1080"/>
      <c r="AR109" s="1080"/>
      <c r="AS109" s="1080"/>
      <c r="AT109" s="1080"/>
      <c r="AU109" s="1080"/>
      <c r="AV109" s="1080"/>
      <c r="AW109" s="1080"/>
      <c r="AX109" s="1080"/>
      <c r="AY109" s="1080"/>
      <c r="AZ109" s="1080"/>
      <c r="BA109" s="1080"/>
      <c r="BB109" s="1080"/>
      <c r="BC109" s="334"/>
      <c r="BD109" s="319"/>
    </row>
    <row r="110" spans="2:56" s="346" customFormat="1" ht="22.5" customHeight="1" thickBot="1">
      <c r="B110" s="347"/>
      <c r="C110" s="1326"/>
      <c r="D110" s="1327"/>
      <c r="E110" s="1327"/>
      <c r="F110" s="1327"/>
      <c r="G110" s="1327"/>
      <c r="H110" s="1327"/>
      <c r="I110" s="1327"/>
      <c r="J110" s="1327"/>
      <c r="K110" s="1327"/>
      <c r="L110" s="1327"/>
      <c r="M110" s="1327"/>
      <c r="N110" s="1327"/>
      <c r="O110" s="1327"/>
      <c r="P110" s="1327"/>
      <c r="Q110" s="1327"/>
      <c r="R110" s="1327"/>
      <c r="S110" s="1327"/>
      <c r="T110" s="1327"/>
      <c r="U110" s="1327"/>
      <c r="V110" s="1327"/>
      <c r="W110" s="1327"/>
      <c r="X110" s="1327"/>
      <c r="Y110" s="1327"/>
      <c r="Z110" s="1328"/>
      <c r="AA110" s="347"/>
      <c r="AC110" s="319"/>
      <c r="AD110" s="340"/>
      <c r="AE110" s="1102"/>
      <c r="AF110" s="1102"/>
      <c r="AG110" s="1102"/>
      <c r="AH110" s="1102"/>
      <c r="AI110" s="1102"/>
      <c r="AJ110" s="1102"/>
      <c r="AK110" s="1102"/>
      <c r="AL110" s="1102"/>
      <c r="AM110" s="1102"/>
      <c r="AN110" s="1102"/>
      <c r="AO110" s="1102"/>
      <c r="AP110" s="1102"/>
      <c r="AQ110" s="1102"/>
      <c r="AR110" s="1102"/>
      <c r="AS110" s="1102"/>
      <c r="AT110" s="1102"/>
      <c r="AU110" s="1102"/>
      <c r="AV110" s="1102"/>
      <c r="AW110" s="1102"/>
      <c r="AX110" s="1102"/>
      <c r="AY110" s="1102"/>
      <c r="AZ110" s="1102"/>
      <c r="BA110" s="1102"/>
      <c r="BB110" s="1102"/>
      <c r="BC110" s="342"/>
      <c r="BD110" s="319"/>
    </row>
    <row r="111" spans="29:56" s="346" customFormat="1" ht="3.75" customHeight="1">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row>
    <row r="112" spans="29:56" s="346" customFormat="1" ht="3.75" customHeight="1" thickBot="1">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19"/>
      <c r="AY112" s="319"/>
      <c r="AZ112" s="319"/>
      <c r="BA112" s="319"/>
      <c r="BB112" s="319"/>
      <c r="BC112" s="319"/>
      <c r="BD112" s="319"/>
    </row>
    <row r="113" spans="2:58" s="346" customFormat="1" ht="22.5" customHeight="1">
      <c r="B113" s="1083" t="s">
        <v>395</v>
      </c>
      <c r="C113" s="1083"/>
      <c r="D113" s="1083"/>
      <c r="E113" s="1083"/>
      <c r="F113" s="1083"/>
      <c r="G113" s="1083"/>
      <c r="H113" s="1083"/>
      <c r="I113" s="1083"/>
      <c r="J113" s="1083"/>
      <c r="K113" s="1083"/>
      <c r="L113" s="1083"/>
      <c r="M113" s="1083"/>
      <c r="N113" s="351"/>
      <c r="O113" s="351"/>
      <c r="P113" s="351"/>
      <c r="Q113" s="351"/>
      <c r="R113" s="347"/>
      <c r="S113" s="347"/>
      <c r="T113" s="347"/>
      <c r="U113" s="347"/>
      <c r="V113" s="347"/>
      <c r="W113" s="347"/>
      <c r="X113" s="347"/>
      <c r="Y113" s="347"/>
      <c r="Z113" s="347"/>
      <c r="AA113" s="347"/>
      <c r="AC113" s="319"/>
      <c r="AD113" s="324"/>
      <c r="AE113" s="1114"/>
      <c r="AF113" s="1114"/>
      <c r="AG113" s="1114"/>
      <c r="AH113" s="1114"/>
      <c r="AI113" s="1114"/>
      <c r="AJ113" s="1114"/>
      <c r="AK113" s="1114"/>
      <c r="AL113" s="1114"/>
      <c r="AM113" s="1114"/>
      <c r="AN113" s="1114"/>
      <c r="AO113" s="1114"/>
      <c r="AP113" s="1114"/>
      <c r="AQ113" s="1114"/>
      <c r="AR113" s="1114"/>
      <c r="AS113" s="1114"/>
      <c r="AT113" s="1114"/>
      <c r="AU113" s="1114"/>
      <c r="AV113" s="1114"/>
      <c r="AW113" s="1114"/>
      <c r="AX113" s="1114"/>
      <c r="AY113" s="1114"/>
      <c r="AZ113" s="1114"/>
      <c r="BA113" s="1114"/>
      <c r="BB113" s="1114"/>
      <c r="BC113" s="325"/>
      <c r="BD113" s="319"/>
      <c r="BF113" s="346" t="s">
        <v>424</v>
      </c>
    </row>
    <row r="114" spans="2:58" s="346" customFormat="1" ht="22.5" customHeight="1">
      <c r="B114" s="1083"/>
      <c r="C114" s="1083"/>
      <c r="D114" s="1083"/>
      <c r="E114" s="1083"/>
      <c r="F114" s="1083"/>
      <c r="G114" s="1083"/>
      <c r="H114" s="1083"/>
      <c r="I114" s="1083"/>
      <c r="J114" s="1083"/>
      <c r="K114" s="1083"/>
      <c r="L114" s="1083"/>
      <c r="M114" s="1083"/>
      <c r="N114" s="330"/>
      <c r="O114" s="347"/>
      <c r="P114" s="347"/>
      <c r="Q114" s="347"/>
      <c r="R114" s="347"/>
      <c r="S114" s="347"/>
      <c r="T114" s="347"/>
      <c r="U114" s="347"/>
      <c r="V114" s="347"/>
      <c r="W114" s="347"/>
      <c r="X114" s="347"/>
      <c r="Y114" s="347"/>
      <c r="Z114" s="347"/>
      <c r="AA114" s="347"/>
      <c r="AC114" s="319"/>
      <c r="AD114" s="326"/>
      <c r="AE114" s="1080"/>
      <c r="AF114" s="1080"/>
      <c r="AG114" s="1080"/>
      <c r="AH114" s="1080"/>
      <c r="AI114" s="1080"/>
      <c r="AJ114" s="1080"/>
      <c r="AK114" s="1080"/>
      <c r="AL114" s="1080"/>
      <c r="AM114" s="1080"/>
      <c r="AN114" s="1080"/>
      <c r="AO114" s="1080"/>
      <c r="AP114" s="1080"/>
      <c r="AQ114" s="1080"/>
      <c r="AR114" s="1080"/>
      <c r="AS114" s="1080"/>
      <c r="AT114" s="1080"/>
      <c r="AU114" s="1080"/>
      <c r="AV114" s="1080"/>
      <c r="AW114" s="1080"/>
      <c r="AX114" s="1080"/>
      <c r="AY114" s="1080"/>
      <c r="AZ114" s="1080"/>
      <c r="BA114" s="1080"/>
      <c r="BB114" s="1080"/>
      <c r="BC114" s="328"/>
      <c r="BD114" s="319"/>
      <c r="BF114" s="346" t="s">
        <v>425</v>
      </c>
    </row>
    <row r="115" spans="2:58" s="346" customFormat="1" ht="22.5" customHeight="1">
      <c r="B115" s="347"/>
      <c r="C115" s="1297" t="s">
        <v>396</v>
      </c>
      <c r="D115" s="1297"/>
      <c r="E115" s="1297"/>
      <c r="F115" s="1297"/>
      <c r="G115" s="1297"/>
      <c r="H115" s="1297"/>
      <c r="I115" s="1297"/>
      <c r="J115" s="1297"/>
      <c r="K115" s="1297"/>
      <c r="L115" s="1297"/>
      <c r="M115" s="1297"/>
      <c r="N115" s="1297"/>
      <c r="O115" s="1297"/>
      <c r="P115" s="1297"/>
      <c r="Q115" s="1297"/>
      <c r="R115" s="1297"/>
      <c r="S115" s="1297"/>
      <c r="T115" s="1297"/>
      <c r="U115" s="1297"/>
      <c r="V115" s="1297"/>
      <c r="W115" s="1297"/>
      <c r="X115" s="1297"/>
      <c r="Y115" s="1297"/>
      <c r="Z115" s="347"/>
      <c r="AA115" s="347"/>
      <c r="AC115" s="319"/>
      <c r="AD115" s="329"/>
      <c r="AE115" s="1080"/>
      <c r="AF115" s="1080"/>
      <c r="AG115" s="1080"/>
      <c r="AH115" s="1080"/>
      <c r="AI115" s="1080"/>
      <c r="AJ115" s="1080"/>
      <c r="AK115" s="1080"/>
      <c r="AL115" s="1080"/>
      <c r="AM115" s="1080"/>
      <c r="AN115" s="1080"/>
      <c r="AO115" s="1080"/>
      <c r="AP115" s="1080"/>
      <c r="AQ115" s="1080"/>
      <c r="AR115" s="1080"/>
      <c r="AS115" s="1080"/>
      <c r="AT115" s="1080"/>
      <c r="AU115" s="1080"/>
      <c r="AV115" s="1080"/>
      <c r="AW115" s="1080"/>
      <c r="AX115" s="1080"/>
      <c r="AY115" s="1080"/>
      <c r="AZ115" s="1080"/>
      <c r="BA115" s="1080"/>
      <c r="BB115" s="1080"/>
      <c r="BC115" s="328"/>
      <c r="BD115" s="319"/>
      <c r="BF115" s="346" t="s">
        <v>426</v>
      </c>
    </row>
    <row r="116" spans="2:58" s="346" customFormat="1" ht="22.5" customHeight="1">
      <c r="B116" s="347"/>
      <c r="C116" s="1297"/>
      <c r="D116" s="1297"/>
      <c r="E116" s="1297"/>
      <c r="F116" s="1297"/>
      <c r="G116" s="1297"/>
      <c r="H116" s="1297"/>
      <c r="I116" s="1297"/>
      <c r="J116" s="1297"/>
      <c r="K116" s="1297"/>
      <c r="L116" s="1297"/>
      <c r="M116" s="1297"/>
      <c r="N116" s="1297"/>
      <c r="O116" s="1297"/>
      <c r="P116" s="1297"/>
      <c r="Q116" s="1297"/>
      <c r="R116" s="1297"/>
      <c r="S116" s="1297"/>
      <c r="T116" s="1297"/>
      <c r="U116" s="1297"/>
      <c r="V116" s="1297"/>
      <c r="W116" s="1297"/>
      <c r="X116" s="1297"/>
      <c r="Y116" s="1297"/>
      <c r="Z116" s="347"/>
      <c r="AA116" s="347"/>
      <c r="AC116" s="319"/>
      <c r="AD116" s="329"/>
      <c r="AE116" s="1080"/>
      <c r="AF116" s="1080"/>
      <c r="AG116" s="1080"/>
      <c r="AH116" s="1080"/>
      <c r="AI116" s="1080"/>
      <c r="AJ116" s="1080"/>
      <c r="AK116" s="1080"/>
      <c r="AL116" s="1080"/>
      <c r="AM116" s="1080"/>
      <c r="AN116" s="1080"/>
      <c r="AO116" s="1080"/>
      <c r="AP116" s="1080"/>
      <c r="AQ116" s="1080"/>
      <c r="AR116" s="1080"/>
      <c r="AS116" s="1080"/>
      <c r="AT116" s="1080"/>
      <c r="AU116" s="1080"/>
      <c r="AV116" s="1080"/>
      <c r="AW116" s="1080"/>
      <c r="AX116" s="1080"/>
      <c r="AY116" s="1080"/>
      <c r="AZ116" s="1080"/>
      <c r="BA116" s="1080"/>
      <c r="BB116" s="1080"/>
      <c r="BC116" s="328"/>
      <c r="BD116" s="319"/>
      <c r="BF116" s="346" t="s">
        <v>427</v>
      </c>
    </row>
    <row r="117" spans="2:58" s="346" customFormat="1" ht="22.5" customHeight="1">
      <c r="B117" s="347"/>
      <c r="C117" s="347"/>
      <c r="D117" s="352" t="s">
        <v>428</v>
      </c>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C117" s="319"/>
      <c r="AD117" s="1097" t="s">
        <v>429</v>
      </c>
      <c r="AE117" s="1083"/>
      <c r="AF117" s="1083"/>
      <c r="AG117" s="1083"/>
      <c r="AH117" s="1083"/>
      <c r="AI117" s="1083"/>
      <c r="AJ117" s="1083"/>
      <c r="AK117" s="1083"/>
      <c r="AL117" s="1083"/>
      <c r="AM117" s="1083"/>
      <c r="AN117" s="1083"/>
      <c r="AO117" s="1083"/>
      <c r="AP117" s="1083"/>
      <c r="AQ117" s="1083"/>
      <c r="AR117" s="1083"/>
      <c r="AS117" s="1083"/>
      <c r="AT117" s="1083"/>
      <c r="AU117" s="1083"/>
      <c r="AV117" s="1083"/>
      <c r="AW117" s="1083"/>
      <c r="AX117" s="1083"/>
      <c r="AY117" s="1083"/>
      <c r="AZ117" s="1083"/>
      <c r="BA117" s="1083"/>
      <c r="BB117" s="336"/>
      <c r="BC117" s="328"/>
      <c r="BD117" s="319"/>
      <c r="BF117" s="346" t="s">
        <v>430</v>
      </c>
    </row>
    <row r="118" spans="2:58" s="346" customFormat="1" ht="22.5" customHeight="1">
      <c r="B118" s="347"/>
      <c r="C118" s="353"/>
      <c r="D118" s="1215" t="s">
        <v>431</v>
      </c>
      <c r="E118" s="1215"/>
      <c r="F118" s="1215"/>
      <c r="G118" s="1215"/>
      <c r="H118" s="1314"/>
      <c r="I118" s="1314"/>
      <c r="J118" s="1314"/>
      <c r="K118" s="1314"/>
      <c r="L118" s="1314"/>
      <c r="M118" s="1314"/>
      <c r="N118" s="1314"/>
      <c r="O118" s="1314"/>
      <c r="P118" s="1314"/>
      <c r="Q118" s="1314"/>
      <c r="R118" s="1314"/>
      <c r="S118" s="1314"/>
      <c r="T118" s="1314"/>
      <c r="U118" s="1314"/>
      <c r="V118" s="1314"/>
      <c r="W118" s="1314"/>
      <c r="X118" s="1314"/>
      <c r="Y118" s="347"/>
      <c r="Z118" s="347"/>
      <c r="AA118" s="347"/>
      <c r="AC118" s="319"/>
      <c r="AD118" s="1097"/>
      <c r="AE118" s="1083"/>
      <c r="AF118" s="1083"/>
      <c r="AG118" s="1083"/>
      <c r="AH118" s="1083"/>
      <c r="AI118" s="1083"/>
      <c r="AJ118" s="1083"/>
      <c r="AK118" s="1083"/>
      <c r="AL118" s="1083"/>
      <c r="AM118" s="1083"/>
      <c r="AN118" s="1083"/>
      <c r="AO118" s="1083"/>
      <c r="AP118" s="1083"/>
      <c r="AQ118" s="1083"/>
      <c r="AR118" s="1083"/>
      <c r="AS118" s="1083"/>
      <c r="AT118" s="1083"/>
      <c r="AU118" s="1083"/>
      <c r="AV118" s="1083"/>
      <c r="AW118" s="1083"/>
      <c r="AX118" s="1083"/>
      <c r="AY118" s="1083"/>
      <c r="AZ118" s="1083"/>
      <c r="BA118" s="1083"/>
      <c r="BB118" s="336"/>
      <c r="BC118" s="328"/>
      <c r="BD118" s="319"/>
      <c r="BF118" s="346" t="s">
        <v>432</v>
      </c>
    </row>
    <row r="119" spans="2:58" s="346" customFormat="1" ht="22.5" customHeight="1">
      <c r="B119" s="347"/>
      <c r="C119" s="347"/>
      <c r="D119" s="1215" t="s">
        <v>433</v>
      </c>
      <c r="E119" s="1215"/>
      <c r="F119" s="1215"/>
      <c r="G119" s="1215"/>
      <c r="H119" s="1314"/>
      <c r="I119" s="1314"/>
      <c r="J119" s="1314"/>
      <c r="K119" s="1314"/>
      <c r="L119" s="1314"/>
      <c r="M119" s="1314"/>
      <c r="N119" s="1314"/>
      <c r="O119" s="1314"/>
      <c r="P119" s="1314"/>
      <c r="Q119" s="1314"/>
      <c r="R119" s="1314"/>
      <c r="S119" s="1314"/>
      <c r="T119" s="1314"/>
      <c r="U119" s="1314"/>
      <c r="V119" s="1314"/>
      <c r="W119" s="1314"/>
      <c r="X119" s="1314"/>
      <c r="Y119" s="347"/>
      <c r="Z119" s="347"/>
      <c r="AA119" s="347"/>
      <c r="AC119" s="319"/>
      <c r="AD119" s="348"/>
      <c r="AE119" s="349" t="s">
        <v>434</v>
      </c>
      <c r="AF119" s="350"/>
      <c r="AG119" s="350"/>
      <c r="AH119" s="350"/>
      <c r="AI119" s="350"/>
      <c r="AJ119" s="350"/>
      <c r="AK119" s="350"/>
      <c r="AL119" s="350"/>
      <c r="AM119" s="350"/>
      <c r="AN119" s="350"/>
      <c r="AO119" s="350"/>
      <c r="AP119" s="350"/>
      <c r="AQ119" s="350"/>
      <c r="AR119" s="350"/>
      <c r="AS119" s="350"/>
      <c r="AT119" s="350"/>
      <c r="AU119" s="350"/>
      <c r="AV119" s="350"/>
      <c r="AW119" s="350"/>
      <c r="AX119" s="350"/>
      <c r="AY119" s="350"/>
      <c r="AZ119" s="350"/>
      <c r="BA119" s="350"/>
      <c r="BB119" s="327"/>
      <c r="BC119" s="328"/>
      <c r="BD119" s="319"/>
      <c r="BF119" s="346" t="s">
        <v>435</v>
      </c>
    </row>
    <row r="120" spans="2:58" s="346" customFormat="1" ht="22.5" customHeight="1">
      <c r="B120" s="347"/>
      <c r="C120" s="347"/>
      <c r="D120" s="1215" t="s">
        <v>436</v>
      </c>
      <c r="E120" s="1215"/>
      <c r="F120" s="1215"/>
      <c r="G120" s="1215"/>
      <c r="H120" s="1314"/>
      <c r="I120" s="1314"/>
      <c r="J120" s="1314"/>
      <c r="K120" s="1314"/>
      <c r="L120" s="1314"/>
      <c r="M120" s="1314"/>
      <c r="N120" s="1314"/>
      <c r="O120" s="1314"/>
      <c r="P120" s="1314"/>
      <c r="Q120" s="1314"/>
      <c r="R120" s="1314"/>
      <c r="S120" s="1314"/>
      <c r="T120" s="1314"/>
      <c r="U120" s="1314"/>
      <c r="V120" s="1314"/>
      <c r="W120" s="1314"/>
      <c r="X120" s="1314"/>
      <c r="Y120" s="347"/>
      <c r="Z120" s="347"/>
      <c r="AA120" s="347"/>
      <c r="AC120" s="319"/>
      <c r="AD120" s="348"/>
      <c r="AE120" s="349" t="s">
        <v>437</v>
      </c>
      <c r="AF120" s="350"/>
      <c r="AG120" s="350"/>
      <c r="AH120" s="350"/>
      <c r="AI120" s="350"/>
      <c r="AJ120" s="350"/>
      <c r="AK120" s="350"/>
      <c r="AL120" s="350"/>
      <c r="AM120" s="350"/>
      <c r="AN120" s="350"/>
      <c r="AO120" s="350"/>
      <c r="AP120" s="350"/>
      <c r="AQ120" s="350"/>
      <c r="AR120" s="350"/>
      <c r="AS120" s="350"/>
      <c r="AT120" s="350"/>
      <c r="AU120" s="350"/>
      <c r="AV120" s="350"/>
      <c r="AW120" s="350"/>
      <c r="AX120" s="350"/>
      <c r="AY120" s="350"/>
      <c r="AZ120" s="350"/>
      <c r="BA120" s="350"/>
      <c r="BB120" s="327"/>
      <c r="BC120" s="328"/>
      <c r="BD120" s="319"/>
      <c r="BF120" s="346" t="s">
        <v>438</v>
      </c>
    </row>
    <row r="121" spans="2:58" s="346" customFormat="1" ht="22.5" customHeight="1">
      <c r="B121" s="347"/>
      <c r="C121" s="347"/>
      <c r="D121" s="1215" t="s">
        <v>439</v>
      </c>
      <c r="E121" s="1215"/>
      <c r="F121" s="1215"/>
      <c r="G121" s="1215"/>
      <c r="H121" s="1315"/>
      <c r="I121" s="1316"/>
      <c r="J121" s="1316"/>
      <c r="K121" s="1316"/>
      <c r="L121" s="1316"/>
      <c r="M121" s="1316"/>
      <c r="N121" s="1316"/>
      <c r="O121" s="1316"/>
      <c r="P121" s="1316"/>
      <c r="Q121" s="1316"/>
      <c r="R121" s="1316"/>
      <c r="S121" s="1316"/>
      <c r="T121" s="1316"/>
      <c r="U121" s="1316"/>
      <c r="V121" s="1316"/>
      <c r="W121" s="1316"/>
      <c r="X121" s="1317"/>
      <c r="Y121" s="347"/>
      <c r="Z121" s="347"/>
      <c r="AA121" s="347"/>
      <c r="AC121" s="319"/>
      <c r="AD121" s="348"/>
      <c r="AE121" s="350"/>
      <c r="AF121" s="350"/>
      <c r="AG121" s="350"/>
      <c r="AH121" s="350"/>
      <c r="AI121" s="350"/>
      <c r="AJ121" s="350"/>
      <c r="AK121" s="350"/>
      <c r="AL121" s="350"/>
      <c r="AM121" s="350"/>
      <c r="AN121" s="350"/>
      <c r="AO121" s="350"/>
      <c r="AP121" s="350"/>
      <c r="AQ121" s="350"/>
      <c r="AR121" s="350"/>
      <c r="AS121" s="350"/>
      <c r="AT121" s="350"/>
      <c r="AU121" s="350"/>
      <c r="AV121" s="350"/>
      <c r="AW121" s="350"/>
      <c r="AX121" s="350"/>
      <c r="AY121" s="350"/>
      <c r="AZ121" s="350"/>
      <c r="BA121" s="350"/>
      <c r="BB121" s="327"/>
      <c r="BC121" s="328"/>
      <c r="BD121" s="319"/>
      <c r="BF121" s="346" t="s">
        <v>440</v>
      </c>
    </row>
    <row r="122" spans="2:58" s="346" customFormat="1" ht="22.5" customHeight="1">
      <c r="B122" s="347"/>
      <c r="C122" s="347"/>
      <c r="D122" s="1215"/>
      <c r="E122" s="1215"/>
      <c r="F122" s="1215"/>
      <c r="G122" s="1215"/>
      <c r="H122" s="1318"/>
      <c r="I122" s="1319"/>
      <c r="J122" s="1319"/>
      <c r="K122" s="1319"/>
      <c r="L122" s="1319"/>
      <c r="M122" s="1319"/>
      <c r="N122" s="1319"/>
      <c r="O122" s="1319"/>
      <c r="P122" s="1319"/>
      <c r="Q122" s="1319"/>
      <c r="R122" s="1319"/>
      <c r="S122" s="1319"/>
      <c r="T122" s="1319"/>
      <c r="U122" s="1319"/>
      <c r="V122" s="1319"/>
      <c r="W122" s="1319"/>
      <c r="X122" s="1320"/>
      <c r="Y122" s="347"/>
      <c r="Z122" s="347"/>
      <c r="AA122" s="347"/>
      <c r="AC122" s="319"/>
      <c r="AD122" s="326" t="s">
        <v>379</v>
      </c>
      <c r="AE122" s="1080" t="s">
        <v>441</v>
      </c>
      <c r="AF122" s="1080"/>
      <c r="AG122" s="1080"/>
      <c r="AH122" s="1080"/>
      <c r="AI122" s="1080"/>
      <c r="AJ122" s="1080"/>
      <c r="AK122" s="1080"/>
      <c r="AL122" s="1080"/>
      <c r="AM122" s="1080"/>
      <c r="AN122" s="1080"/>
      <c r="AO122" s="1080"/>
      <c r="AP122" s="1080"/>
      <c r="AQ122" s="1080"/>
      <c r="AR122" s="1080"/>
      <c r="AS122" s="1080"/>
      <c r="AT122" s="1080"/>
      <c r="AU122" s="1080"/>
      <c r="AV122" s="1080"/>
      <c r="AW122" s="1080"/>
      <c r="AX122" s="1080"/>
      <c r="AY122" s="1080"/>
      <c r="AZ122" s="1080"/>
      <c r="BA122" s="1080"/>
      <c r="BB122" s="1080"/>
      <c r="BC122" s="328"/>
      <c r="BD122" s="319"/>
      <c r="BF122" s="346" t="s">
        <v>442</v>
      </c>
    </row>
    <row r="123" spans="2:58" s="346" customFormat="1" ht="22.5" customHeight="1">
      <c r="B123" s="347"/>
      <c r="C123" s="347"/>
      <c r="D123" s="1215" t="s">
        <v>443</v>
      </c>
      <c r="E123" s="1215"/>
      <c r="F123" s="1215"/>
      <c r="G123" s="1215"/>
      <c r="H123" s="1314"/>
      <c r="I123" s="1314"/>
      <c r="J123" s="1314"/>
      <c r="K123" s="1314"/>
      <c r="L123" s="1314"/>
      <c r="M123" s="1314"/>
      <c r="N123" s="1314"/>
      <c r="O123" s="1314"/>
      <c r="P123" s="1314"/>
      <c r="Q123" s="1314"/>
      <c r="R123" s="1314"/>
      <c r="S123" s="1314"/>
      <c r="T123" s="1314"/>
      <c r="U123" s="1314"/>
      <c r="V123" s="1314"/>
      <c r="W123" s="1314"/>
      <c r="X123" s="1314"/>
      <c r="Y123" s="347"/>
      <c r="Z123" s="347"/>
      <c r="AA123" s="347"/>
      <c r="AC123" s="319"/>
      <c r="AD123" s="326"/>
      <c r="AE123" s="1080" t="s">
        <v>444</v>
      </c>
      <c r="AF123" s="1080"/>
      <c r="AG123" s="1080"/>
      <c r="AH123" s="1080"/>
      <c r="AI123" s="1080"/>
      <c r="AJ123" s="1080"/>
      <c r="AK123" s="1080"/>
      <c r="AL123" s="1080"/>
      <c r="AM123" s="1080"/>
      <c r="AN123" s="1080"/>
      <c r="AO123" s="1080"/>
      <c r="AP123" s="1080"/>
      <c r="AQ123" s="1080"/>
      <c r="AR123" s="1080"/>
      <c r="AS123" s="1080"/>
      <c r="AT123" s="1080"/>
      <c r="AU123" s="1080"/>
      <c r="AV123" s="1080"/>
      <c r="AW123" s="1080"/>
      <c r="AX123" s="1080"/>
      <c r="AY123" s="1080"/>
      <c r="AZ123" s="1080"/>
      <c r="BA123" s="1080"/>
      <c r="BB123" s="1080"/>
      <c r="BC123" s="328"/>
      <c r="BD123" s="319"/>
      <c r="BF123" s="346" t="s">
        <v>445</v>
      </c>
    </row>
    <row r="124" spans="2:58" s="346" customFormat="1" ht="22.5" customHeight="1">
      <c r="B124" s="347"/>
      <c r="C124" s="347"/>
      <c r="D124" s="1215" t="s">
        <v>447</v>
      </c>
      <c r="E124" s="1215"/>
      <c r="F124" s="1215"/>
      <c r="G124" s="1215"/>
      <c r="H124" s="1314"/>
      <c r="I124" s="1314"/>
      <c r="J124" s="1314"/>
      <c r="K124" s="1314"/>
      <c r="L124" s="1314"/>
      <c r="M124" s="1314"/>
      <c r="N124" s="1314"/>
      <c r="O124" s="1314"/>
      <c r="P124" s="1314"/>
      <c r="Q124" s="1314"/>
      <c r="R124" s="1314"/>
      <c r="S124" s="1314"/>
      <c r="T124" s="1314"/>
      <c r="U124" s="1314"/>
      <c r="V124" s="1314"/>
      <c r="W124" s="1314"/>
      <c r="X124" s="1314"/>
      <c r="Y124" s="347"/>
      <c r="Z124" s="347"/>
      <c r="AA124" s="347"/>
      <c r="AC124" s="319"/>
      <c r="AD124" s="333"/>
      <c r="AE124" s="1080" t="s">
        <v>448</v>
      </c>
      <c r="AF124" s="1080"/>
      <c r="AG124" s="1080"/>
      <c r="AH124" s="1080"/>
      <c r="AI124" s="1080"/>
      <c r="AJ124" s="1080"/>
      <c r="AK124" s="1080"/>
      <c r="AL124" s="1080"/>
      <c r="AM124" s="1080"/>
      <c r="AN124" s="1080"/>
      <c r="AO124" s="1080"/>
      <c r="AP124" s="1080"/>
      <c r="AQ124" s="1080"/>
      <c r="AR124" s="1080"/>
      <c r="AS124" s="1080"/>
      <c r="AT124" s="1080"/>
      <c r="AU124" s="1080"/>
      <c r="AV124" s="1080"/>
      <c r="AW124" s="1080"/>
      <c r="AX124" s="1080"/>
      <c r="AY124" s="1080"/>
      <c r="AZ124" s="1080"/>
      <c r="BA124" s="1080"/>
      <c r="BB124" s="1080"/>
      <c r="BC124" s="328"/>
      <c r="BD124" s="319"/>
      <c r="BF124" s="346" t="s">
        <v>449</v>
      </c>
    </row>
    <row r="125" spans="2:58" s="346" customFormat="1" ht="22.5" customHeight="1">
      <c r="B125" s="347"/>
      <c r="C125" s="347"/>
      <c r="D125" s="347"/>
      <c r="E125" s="347"/>
      <c r="F125" s="347"/>
      <c r="G125" s="347"/>
      <c r="H125" s="347"/>
      <c r="I125" s="347"/>
      <c r="J125" s="347"/>
      <c r="K125" s="347"/>
      <c r="L125" s="347"/>
      <c r="M125" s="347"/>
      <c r="N125" s="347"/>
      <c r="O125" s="347"/>
      <c r="P125" s="347"/>
      <c r="Q125" s="347"/>
      <c r="R125" s="347"/>
      <c r="S125" s="347"/>
      <c r="T125" s="347"/>
      <c r="U125" s="347"/>
      <c r="V125" s="347"/>
      <c r="W125" s="347"/>
      <c r="X125" s="347"/>
      <c r="Y125" s="347"/>
      <c r="Z125" s="347"/>
      <c r="AA125" s="347"/>
      <c r="AC125" s="319"/>
      <c r="AD125" s="348"/>
      <c r="AE125" s="350"/>
      <c r="AF125" s="350"/>
      <c r="AG125" s="350"/>
      <c r="AH125" s="350"/>
      <c r="AI125" s="350"/>
      <c r="AJ125" s="350"/>
      <c r="AK125" s="350"/>
      <c r="AL125" s="350"/>
      <c r="AM125" s="350"/>
      <c r="AN125" s="350"/>
      <c r="AO125" s="350"/>
      <c r="AP125" s="350"/>
      <c r="AQ125" s="350"/>
      <c r="AR125" s="350"/>
      <c r="AS125" s="350"/>
      <c r="AT125" s="350"/>
      <c r="AU125" s="350"/>
      <c r="AV125" s="350"/>
      <c r="AW125" s="350"/>
      <c r="AX125" s="350"/>
      <c r="AY125" s="350"/>
      <c r="AZ125" s="350"/>
      <c r="BA125" s="350"/>
      <c r="BB125" s="327"/>
      <c r="BC125" s="328"/>
      <c r="BD125" s="319"/>
      <c r="BF125" s="346" t="s">
        <v>450</v>
      </c>
    </row>
    <row r="126" spans="2:58" s="346" customFormat="1" ht="22.5" customHeight="1">
      <c r="B126" s="347"/>
      <c r="C126" s="347"/>
      <c r="D126" s="352" t="s">
        <v>451</v>
      </c>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C126" s="319"/>
      <c r="AD126" s="333" t="s">
        <v>382</v>
      </c>
      <c r="AE126" s="1080" t="s">
        <v>452</v>
      </c>
      <c r="AF126" s="1080"/>
      <c r="AG126" s="1080"/>
      <c r="AH126" s="1080"/>
      <c r="AI126" s="1080"/>
      <c r="AJ126" s="1080"/>
      <c r="AK126" s="1080"/>
      <c r="AL126" s="1080"/>
      <c r="AM126" s="1080"/>
      <c r="AN126" s="1080"/>
      <c r="AO126" s="1080"/>
      <c r="AP126" s="1080"/>
      <c r="AQ126" s="1080"/>
      <c r="AR126" s="1080"/>
      <c r="AS126" s="1080"/>
      <c r="AT126" s="1080"/>
      <c r="AU126" s="1080"/>
      <c r="AV126" s="1080"/>
      <c r="AW126" s="1080"/>
      <c r="AX126" s="1080"/>
      <c r="AY126" s="1080"/>
      <c r="AZ126" s="1080"/>
      <c r="BA126" s="1080"/>
      <c r="BB126" s="1080"/>
      <c r="BC126" s="328"/>
      <c r="BD126" s="319"/>
      <c r="BF126" s="346" t="s">
        <v>453</v>
      </c>
    </row>
    <row r="127" spans="2:58" s="346" customFormat="1" ht="22.5" customHeight="1">
      <c r="B127" s="347"/>
      <c r="C127" s="347"/>
      <c r="D127" s="1215" t="s">
        <v>454</v>
      </c>
      <c r="E127" s="1215"/>
      <c r="F127" s="1215"/>
      <c r="G127" s="1215"/>
      <c r="H127" s="1314"/>
      <c r="I127" s="1314"/>
      <c r="J127" s="1314"/>
      <c r="K127" s="1314"/>
      <c r="L127" s="1314"/>
      <c r="M127" s="1314"/>
      <c r="N127" s="1314"/>
      <c r="O127" s="1314"/>
      <c r="P127" s="1314"/>
      <c r="Q127" s="1314"/>
      <c r="R127" s="1314"/>
      <c r="S127" s="1314"/>
      <c r="T127" s="1314"/>
      <c r="U127" s="1314"/>
      <c r="V127" s="1314"/>
      <c r="W127" s="1314"/>
      <c r="X127" s="1314"/>
      <c r="Y127" s="347"/>
      <c r="Z127" s="347"/>
      <c r="AA127" s="347"/>
      <c r="AC127" s="319"/>
      <c r="AD127" s="333"/>
      <c r="AE127" s="1080" t="s">
        <v>455</v>
      </c>
      <c r="AF127" s="1080"/>
      <c r="AG127" s="1080"/>
      <c r="AH127" s="1080"/>
      <c r="AI127" s="1080"/>
      <c r="AJ127" s="1080"/>
      <c r="AK127" s="1080"/>
      <c r="AL127" s="1080"/>
      <c r="AM127" s="1080"/>
      <c r="AN127" s="1080"/>
      <c r="AO127" s="1080"/>
      <c r="AP127" s="1080"/>
      <c r="AQ127" s="1080"/>
      <c r="AR127" s="1080"/>
      <c r="AS127" s="1080"/>
      <c r="AT127" s="1080"/>
      <c r="AU127" s="1080"/>
      <c r="AV127" s="1080"/>
      <c r="AW127" s="1080"/>
      <c r="AX127" s="1080"/>
      <c r="AY127" s="1080"/>
      <c r="AZ127" s="1080"/>
      <c r="BA127" s="1080"/>
      <c r="BB127" s="1080"/>
      <c r="BC127" s="328"/>
      <c r="BD127" s="319"/>
      <c r="BF127" s="346" t="s">
        <v>456</v>
      </c>
    </row>
    <row r="128" spans="2:58" s="346" customFormat="1" ht="22.5" customHeight="1">
      <c r="B128" s="347"/>
      <c r="C128" s="347"/>
      <c r="D128" s="1215" t="s">
        <v>443</v>
      </c>
      <c r="E128" s="1215"/>
      <c r="F128" s="1215"/>
      <c r="G128" s="1215"/>
      <c r="H128" s="1314"/>
      <c r="I128" s="1314"/>
      <c r="J128" s="1314"/>
      <c r="K128" s="1314"/>
      <c r="L128" s="1314"/>
      <c r="M128" s="1314"/>
      <c r="N128" s="1314"/>
      <c r="O128" s="1314"/>
      <c r="P128" s="1314"/>
      <c r="Q128" s="1314"/>
      <c r="R128" s="1314"/>
      <c r="S128" s="1314"/>
      <c r="T128" s="1314"/>
      <c r="U128" s="1314"/>
      <c r="V128" s="1314"/>
      <c r="W128" s="1314"/>
      <c r="X128" s="1314"/>
      <c r="Y128" s="347"/>
      <c r="Z128" s="347"/>
      <c r="AA128" s="347"/>
      <c r="AC128" s="319"/>
      <c r="AD128" s="333"/>
      <c r="AE128" s="349" t="s">
        <v>457</v>
      </c>
      <c r="AF128" s="349"/>
      <c r="AG128" s="349"/>
      <c r="AH128" s="349"/>
      <c r="AI128" s="349"/>
      <c r="AJ128" s="349"/>
      <c r="AK128" s="349"/>
      <c r="AL128" s="349"/>
      <c r="AM128" s="349"/>
      <c r="AN128" s="349"/>
      <c r="AO128" s="349"/>
      <c r="AP128" s="349"/>
      <c r="AQ128" s="349"/>
      <c r="AR128" s="349"/>
      <c r="AS128" s="349"/>
      <c r="AT128" s="349"/>
      <c r="AU128" s="349"/>
      <c r="AV128" s="349"/>
      <c r="AW128" s="349"/>
      <c r="AX128" s="349"/>
      <c r="AY128" s="349"/>
      <c r="AZ128" s="349"/>
      <c r="BA128" s="349"/>
      <c r="BB128" s="349"/>
      <c r="BC128" s="328"/>
      <c r="BD128" s="319"/>
      <c r="BF128" s="346" t="s">
        <v>458</v>
      </c>
    </row>
    <row r="129" spans="2:58" s="346" customFormat="1" ht="22.5" customHeight="1">
      <c r="B129" s="347"/>
      <c r="C129" s="347"/>
      <c r="D129" s="1215" t="s">
        <v>446</v>
      </c>
      <c r="E129" s="1215"/>
      <c r="F129" s="1215"/>
      <c r="G129" s="1215"/>
      <c r="H129" s="1314"/>
      <c r="I129" s="1314"/>
      <c r="J129" s="1314"/>
      <c r="K129" s="1314"/>
      <c r="L129" s="1314"/>
      <c r="M129" s="1314"/>
      <c r="N129" s="1314"/>
      <c r="O129" s="1314"/>
      <c r="P129" s="1314"/>
      <c r="Q129" s="1314"/>
      <c r="R129" s="1314"/>
      <c r="S129" s="1314"/>
      <c r="T129" s="1314"/>
      <c r="U129" s="1314"/>
      <c r="V129" s="1314"/>
      <c r="W129" s="1314"/>
      <c r="X129" s="1314"/>
      <c r="Y129" s="347"/>
      <c r="Z129" s="347"/>
      <c r="AA129" s="347"/>
      <c r="AC129" s="319"/>
      <c r="AD129" s="333"/>
      <c r="AE129" s="1080" t="s">
        <v>459</v>
      </c>
      <c r="AF129" s="1080"/>
      <c r="AG129" s="1080"/>
      <c r="AH129" s="1080"/>
      <c r="AI129" s="1080"/>
      <c r="AJ129" s="1080"/>
      <c r="AK129" s="1080"/>
      <c r="AL129" s="1080"/>
      <c r="AM129" s="1080"/>
      <c r="AN129" s="1080"/>
      <c r="AO129" s="1080"/>
      <c r="AP129" s="1080"/>
      <c r="AQ129" s="1080"/>
      <c r="AR129" s="1080"/>
      <c r="AS129" s="1080"/>
      <c r="AT129" s="1080"/>
      <c r="AU129" s="1080"/>
      <c r="AV129" s="1080"/>
      <c r="AW129" s="1080"/>
      <c r="AX129" s="1080"/>
      <c r="AY129" s="1080"/>
      <c r="AZ129" s="1080"/>
      <c r="BA129" s="1080"/>
      <c r="BB129" s="1080"/>
      <c r="BC129" s="328"/>
      <c r="BD129" s="319"/>
      <c r="BF129" s="346" t="s">
        <v>460</v>
      </c>
    </row>
    <row r="130" spans="2:58" s="346" customFormat="1" ht="22.5" customHeight="1">
      <c r="B130" s="347"/>
      <c r="C130" s="347"/>
      <c r="D130" s="1215" t="s">
        <v>461</v>
      </c>
      <c r="E130" s="1215"/>
      <c r="F130" s="1215"/>
      <c r="G130" s="1215"/>
      <c r="H130" s="1314"/>
      <c r="I130" s="1314"/>
      <c r="J130" s="1314"/>
      <c r="K130" s="1314"/>
      <c r="L130" s="1314"/>
      <c r="M130" s="1314"/>
      <c r="N130" s="1314"/>
      <c r="O130" s="1314"/>
      <c r="P130" s="1314"/>
      <c r="Q130" s="1314"/>
      <c r="R130" s="1314"/>
      <c r="S130" s="1314"/>
      <c r="T130" s="1314"/>
      <c r="U130" s="1314"/>
      <c r="V130" s="1314"/>
      <c r="W130" s="1314"/>
      <c r="X130" s="1314"/>
      <c r="Y130" s="347"/>
      <c r="Z130" s="347"/>
      <c r="AA130" s="347"/>
      <c r="AC130" s="319"/>
      <c r="AD130" s="348"/>
      <c r="AE130" s="1080" t="s">
        <v>462</v>
      </c>
      <c r="AF130" s="1080"/>
      <c r="AG130" s="1080"/>
      <c r="AH130" s="1080"/>
      <c r="AI130" s="1080"/>
      <c r="AJ130" s="1080"/>
      <c r="AK130" s="1080"/>
      <c r="AL130" s="1080"/>
      <c r="AM130" s="1080"/>
      <c r="AN130" s="1080"/>
      <c r="AO130" s="1080"/>
      <c r="AP130" s="1080"/>
      <c r="AQ130" s="1080"/>
      <c r="AR130" s="1080"/>
      <c r="AS130" s="1080"/>
      <c r="AT130" s="1080"/>
      <c r="AU130" s="1080"/>
      <c r="AV130" s="1080"/>
      <c r="AW130" s="1080"/>
      <c r="AX130" s="1080"/>
      <c r="AY130" s="1080"/>
      <c r="AZ130" s="1080"/>
      <c r="BA130" s="1080"/>
      <c r="BB130" s="1080"/>
      <c r="BC130" s="328"/>
      <c r="BD130" s="319"/>
      <c r="BF130" s="346" t="s">
        <v>463</v>
      </c>
    </row>
    <row r="131" spans="2:58" s="346" customFormat="1" ht="22.5" customHeight="1">
      <c r="B131" s="347"/>
      <c r="C131" s="347"/>
      <c r="D131" s="347"/>
      <c r="E131" s="347"/>
      <c r="F131" s="347"/>
      <c r="G131" s="347"/>
      <c r="H131" s="347"/>
      <c r="I131" s="347"/>
      <c r="J131" s="347"/>
      <c r="K131" s="347"/>
      <c r="L131" s="347"/>
      <c r="M131" s="347"/>
      <c r="N131" s="347"/>
      <c r="O131" s="347"/>
      <c r="P131" s="347"/>
      <c r="Q131" s="347"/>
      <c r="R131" s="347"/>
      <c r="S131" s="347"/>
      <c r="T131" s="347"/>
      <c r="U131" s="347"/>
      <c r="V131" s="347"/>
      <c r="W131" s="347"/>
      <c r="X131" s="347"/>
      <c r="Y131" s="347"/>
      <c r="Z131" s="347"/>
      <c r="AA131" s="347"/>
      <c r="AC131" s="319"/>
      <c r="AD131" s="333"/>
      <c r="AE131" s="1080"/>
      <c r="AF131" s="1080"/>
      <c r="AG131" s="1080"/>
      <c r="AH131" s="1080"/>
      <c r="AI131" s="1080"/>
      <c r="AJ131" s="1080"/>
      <c r="AK131" s="1080"/>
      <c r="AL131" s="1080"/>
      <c r="AM131" s="1080"/>
      <c r="AN131" s="1080"/>
      <c r="AO131" s="1080"/>
      <c r="AP131" s="1080"/>
      <c r="AQ131" s="1080"/>
      <c r="AR131" s="1080"/>
      <c r="AS131" s="1080"/>
      <c r="AT131" s="1080"/>
      <c r="AU131" s="1080"/>
      <c r="AV131" s="1080"/>
      <c r="AW131" s="1080"/>
      <c r="AX131" s="1080"/>
      <c r="AY131" s="1080"/>
      <c r="AZ131" s="1080"/>
      <c r="BA131" s="1080"/>
      <c r="BB131" s="1080"/>
      <c r="BC131" s="334"/>
      <c r="BD131" s="319"/>
      <c r="BF131" s="346" t="s">
        <v>464</v>
      </c>
    </row>
    <row r="132" spans="2:58" s="346" customFormat="1" ht="22.5" customHeight="1">
      <c r="B132" s="347"/>
      <c r="C132" s="1297" t="s">
        <v>397</v>
      </c>
      <c r="D132" s="1297"/>
      <c r="E132" s="1297"/>
      <c r="F132" s="1297"/>
      <c r="G132" s="1297"/>
      <c r="H132" s="1297"/>
      <c r="I132" s="1297"/>
      <c r="J132" s="1297"/>
      <c r="K132" s="1297"/>
      <c r="L132" s="1297"/>
      <c r="M132" s="1297"/>
      <c r="N132" s="1297"/>
      <c r="O132" s="1297"/>
      <c r="P132" s="1297"/>
      <c r="Q132" s="1297"/>
      <c r="R132" s="1297"/>
      <c r="S132" s="1297"/>
      <c r="T132" s="1297"/>
      <c r="U132" s="1297"/>
      <c r="V132" s="1297"/>
      <c r="W132" s="1297"/>
      <c r="X132" s="1297"/>
      <c r="Y132" s="1297"/>
      <c r="Z132" s="347"/>
      <c r="AA132" s="347"/>
      <c r="AC132" s="319"/>
      <c r="AD132" s="333" t="s">
        <v>379</v>
      </c>
      <c r="AE132" s="1080" t="s">
        <v>465</v>
      </c>
      <c r="AF132" s="1080"/>
      <c r="AG132" s="1080"/>
      <c r="AH132" s="1080"/>
      <c r="AI132" s="1080"/>
      <c r="AJ132" s="1080"/>
      <c r="AK132" s="1080"/>
      <c r="AL132" s="1080"/>
      <c r="AM132" s="1080"/>
      <c r="AN132" s="1080"/>
      <c r="AO132" s="1080"/>
      <c r="AP132" s="1080"/>
      <c r="AQ132" s="1080"/>
      <c r="AR132" s="1080"/>
      <c r="AS132" s="1080"/>
      <c r="AT132" s="1080"/>
      <c r="AU132" s="1080"/>
      <c r="AV132" s="1080"/>
      <c r="AW132" s="1080"/>
      <c r="AX132" s="1080"/>
      <c r="AY132" s="1080"/>
      <c r="AZ132" s="1080"/>
      <c r="BA132" s="1080"/>
      <c r="BB132" s="1080"/>
      <c r="BC132" s="334"/>
      <c r="BD132" s="319"/>
      <c r="BF132" s="346" t="s">
        <v>466</v>
      </c>
    </row>
    <row r="133" spans="2:58" s="346" customFormat="1" ht="22.5" customHeight="1">
      <c r="B133" s="347"/>
      <c r="C133" s="1297"/>
      <c r="D133" s="1297"/>
      <c r="E133" s="1297"/>
      <c r="F133" s="1297"/>
      <c r="G133" s="1297"/>
      <c r="H133" s="1297"/>
      <c r="I133" s="1297"/>
      <c r="J133" s="1297"/>
      <c r="K133" s="1297"/>
      <c r="L133" s="1297"/>
      <c r="M133" s="1297"/>
      <c r="N133" s="1297"/>
      <c r="O133" s="1297"/>
      <c r="P133" s="1297"/>
      <c r="Q133" s="1297"/>
      <c r="R133" s="1297"/>
      <c r="S133" s="1297"/>
      <c r="T133" s="1297"/>
      <c r="U133" s="1297"/>
      <c r="V133" s="1297"/>
      <c r="W133" s="1297"/>
      <c r="X133" s="1297"/>
      <c r="Y133" s="1297"/>
      <c r="Z133" s="347"/>
      <c r="AA133" s="347"/>
      <c r="AC133" s="319"/>
      <c r="AD133" s="333"/>
      <c r="AE133" s="327" t="s">
        <v>467</v>
      </c>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c r="BC133" s="334"/>
      <c r="BD133" s="319"/>
      <c r="BF133" s="346" t="s">
        <v>468</v>
      </c>
    </row>
    <row r="134" spans="2:58" s="346" customFormat="1" ht="22.5" customHeight="1">
      <c r="B134" s="347"/>
      <c r="C134" s="347"/>
      <c r="D134" s="1227" t="s">
        <v>469</v>
      </c>
      <c r="E134" s="1227"/>
      <c r="F134" s="1227"/>
      <c r="G134" s="1227"/>
      <c r="H134" s="1313"/>
      <c r="I134" s="1313"/>
      <c r="J134" s="1313"/>
      <c r="K134" s="1313"/>
      <c r="L134" s="1313"/>
      <c r="M134" s="1313"/>
      <c r="N134" s="1313"/>
      <c r="O134" s="1311"/>
      <c r="P134" s="354" t="s">
        <v>470</v>
      </c>
      <c r="Q134" s="355"/>
      <c r="R134" s="355"/>
      <c r="S134" s="355"/>
      <c r="T134" s="355"/>
      <c r="U134" s="355"/>
      <c r="V134" s="355"/>
      <c r="W134" s="355"/>
      <c r="X134" s="355"/>
      <c r="Y134" s="347"/>
      <c r="Z134" s="347"/>
      <c r="AA134" s="347"/>
      <c r="AC134" s="319"/>
      <c r="AD134" s="333"/>
      <c r="AE134" s="327" t="s">
        <v>471</v>
      </c>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34"/>
      <c r="BD134" s="319"/>
      <c r="BF134" s="346" t="s">
        <v>472</v>
      </c>
    </row>
    <row r="135" spans="2:58" s="346" customFormat="1" ht="22.5" customHeight="1">
      <c r="B135" s="347"/>
      <c r="C135" s="347"/>
      <c r="D135" s="1227" t="s">
        <v>473</v>
      </c>
      <c r="E135" s="1227"/>
      <c r="F135" s="1227"/>
      <c r="G135" s="1227"/>
      <c r="H135" s="1313"/>
      <c r="I135" s="1313"/>
      <c r="J135" s="1313"/>
      <c r="K135" s="1313"/>
      <c r="L135" s="1313"/>
      <c r="M135" s="1313"/>
      <c r="N135" s="1313"/>
      <c r="O135" s="1311"/>
      <c r="P135" s="354" t="s">
        <v>470</v>
      </c>
      <c r="Q135" s="355"/>
      <c r="R135" s="355"/>
      <c r="S135" s="355"/>
      <c r="T135" s="355"/>
      <c r="U135" s="355"/>
      <c r="V135" s="355"/>
      <c r="W135" s="355"/>
      <c r="X135" s="355"/>
      <c r="Y135" s="347"/>
      <c r="Z135" s="347"/>
      <c r="AA135" s="347"/>
      <c r="AC135" s="319"/>
      <c r="AD135" s="348"/>
      <c r="AE135" s="327" t="s">
        <v>474</v>
      </c>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8"/>
      <c r="BD135" s="319"/>
      <c r="BF135" s="346" t="s">
        <v>475</v>
      </c>
    </row>
    <row r="136" spans="2:58" s="346" customFormat="1" ht="22.5" customHeight="1">
      <c r="B136" s="347"/>
      <c r="C136" s="347"/>
      <c r="D136" s="1301" t="s">
        <v>476</v>
      </c>
      <c r="E136" s="1302"/>
      <c r="F136" s="1302"/>
      <c r="G136" s="1303"/>
      <c r="H136" s="1310" t="s">
        <v>477</v>
      </c>
      <c r="I136" s="1310"/>
      <c r="J136" s="1310"/>
      <c r="K136" s="1310"/>
      <c r="L136" s="1311"/>
      <c r="M136" s="1312"/>
      <c r="N136" s="1312"/>
      <c r="O136" s="1312"/>
      <c r="P136" s="354" t="s">
        <v>478</v>
      </c>
      <c r="Q136" s="355"/>
      <c r="R136" s="355"/>
      <c r="S136" s="355"/>
      <c r="T136" s="355"/>
      <c r="U136" s="355"/>
      <c r="V136" s="355"/>
      <c r="W136" s="355"/>
      <c r="X136" s="355"/>
      <c r="Y136" s="347"/>
      <c r="Z136" s="347"/>
      <c r="AA136" s="347"/>
      <c r="AC136" s="319"/>
      <c r="AD136" s="333"/>
      <c r="AE136" s="350"/>
      <c r="AF136" s="350"/>
      <c r="AG136" s="350"/>
      <c r="AH136" s="350"/>
      <c r="AI136" s="350"/>
      <c r="AJ136" s="350"/>
      <c r="AK136" s="350"/>
      <c r="AL136" s="350"/>
      <c r="AM136" s="350"/>
      <c r="AN136" s="350"/>
      <c r="AO136" s="350"/>
      <c r="AP136" s="350"/>
      <c r="AQ136" s="350"/>
      <c r="AR136" s="350"/>
      <c r="AS136" s="350"/>
      <c r="AT136" s="350"/>
      <c r="AU136" s="350"/>
      <c r="AV136" s="350"/>
      <c r="AW136" s="350"/>
      <c r="AX136" s="350"/>
      <c r="AY136" s="350"/>
      <c r="AZ136" s="350"/>
      <c r="BA136" s="350"/>
      <c r="BB136" s="327"/>
      <c r="BC136" s="334"/>
      <c r="BD136" s="319"/>
      <c r="BF136" s="346" t="s">
        <v>479</v>
      </c>
    </row>
    <row r="137" spans="2:58" s="346" customFormat="1" ht="22.5" customHeight="1">
      <c r="B137" s="347"/>
      <c r="C137" s="347"/>
      <c r="D137" s="1304"/>
      <c r="E137" s="1305"/>
      <c r="F137" s="1305"/>
      <c r="G137" s="1306"/>
      <c r="H137" s="1310" t="s">
        <v>480</v>
      </c>
      <c r="I137" s="1310"/>
      <c r="J137" s="1310"/>
      <c r="K137" s="1310"/>
      <c r="L137" s="1311"/>
      <c r="M137" s="1312"/>
      <c r="N137" s="1312"/>
      <c r="O137" s="1312"/>
      <c r="P137" s="354" t="s">
        <v>478</v>
      </c>
      <c r="Q137" s="355"/>
      <c r="R137" s="355"/>
      <c r="S137" s="355"/>
      <c r="T137" s="355"/>
      <c r="U137" s="355"/>
      <c r="V137" s="355"/>
      <c r="W137" s="355"/>
      <c r="X137" s="355"/>
      <c r="Y137" s="347"/>
      <c r="Z137" s="347"/>
      <c r="AA137" s="347"/>
      <c r="AC137" s="319"/>
      <c r="AD137" s="333" t="s">
        <v>481</v>
      </c>
      <c r="AE137" s="327" t="s">
        <v>482</v>
      </c>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34"/>
      <c r="BD137" s="319"/>
      <c r="BF137" s="346" t="s">
        <v>483</v>
      </c>
    </row>
    <row r="138" spans="2:58" s="346" customFormat="1" ht="22.5" customHeight="1">
      <c r="B138" s="347"/>
      <c r="C138" s="347"/>
      <c r="D138" s="1304"/>
      <c r="E138" s="1305"/>
      <c r="F138" s="1305"/>
      <c r="G138" s="1306"/>
      <c r="H138" s="1310" t="s">
        <v>484</v>
      </c>
      <c r="I138" s="1310"/>
      <c r="J138" s="1310"/>
      <c r="K138" s="1310"/>
      <c r="L138" s="1311"/>
      <c r="M138" s="1312"/>
      <c r="N138" s="1312"/>
      <c r="O138" s="1312"/>
      <c r="P138" s="354" t="s">
        <v>478</v>
      </c>
      <c r="Q138" s="355"/>
      <c r="R138" s="355"/>
      <c r="S138" s="355"/>
      <c r="T138" s="355"/>
      <c r="U138" s="355"/>
      <c r="V138" s="355"/>
      <c r="W138" s="355"/>
      <c r="X138" s="355"/>
      <c r="Y138" s="347"/>
      <c r="Z138" s="347"/>
      <c r="AA138" s="347"/>
      <c r="AC138" s="319"/>
      <c r="AD138" s="333"/>
      <c r="AE138" s="327" t="s">
        <v>485</v>
      </c>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34"/>
      <c r="BD138" s="319"/>
      <c r="BF138" s="346" t="s">
        <v>486</v>
      </c>
    </row>
    <row r="139" spans="2:58" s="346" customFormat="1" ht="22.5" customHeight="1">
      <c r="B139" s="347"/>
      <c r="C139" s="347"/>
      <c r="D139" s="1307"/>
      <c r="E139" s="1308"/>
      <c r="F139" s="1308"/>
      <c r="G139" s="1309"/>
      <c r="H139" s="1310" t="s">
        <v>487</v>
      </c>
      <c r="I139" s="1310"/>
      <c r="J139" s="1310"/>
      <c r="K139" s="1310"/>
      <c r="L139" s="1311"/>
      <c r="M139" s="1312"/>
      <c r="N139" s="1312"/>
      <c r="O139" s="1312"/>
      <c r="P139" s="354" t="s">
        <v>478</v>
      </c>
      <c r="Q139" s="355"/>
      <c r="R139" s="355"/>
      <c r="S139" s="355"/>
      <c r="T139" s="355"/>
      <c r="U139" s="355"/>
      <c r="V139" s="355"/>
      <c r="W139" s="355"/>
      <c r="X139" s="355"/>
      <c r="Y139" s="347"/>
      <c r="Z139" s="347"/>
      <c r="AA139" s="347"/>
      <c r="AC139" s="319"/>
      <c r="AD139" s="333"/>
      <c r="AE139" s="1080" t="s">
        <v>488</v>
      </c>
      <c r="AF139" s="1080"/>
      <c r="AG139" s="1080"/>
      <c r="AH139" s="1080"/>
      <c r="AI139" s="1080"/>
      <c r="AJ139" s="1080"/>
      <c r="AK139" s="1080"/>
      <c r="AL139" s="1080"/>
      <c r="AM139" s="1080"/>
      <c r="AN139" s="1080"/>
      <c r="AO139" s="1080"/>
      <c r="AP139" s="1080"/>
      <c r="AQ139" s="1080"/>
      <c r="AR139" s="1080"/>
      <c r="AS139" s="1080"/>
      <c r="AT139" s="1080"/>
      <c r="AU139" s="1080"/>
      <c r="AV139" s="1080"/>
      <c r="AW139" s="1080"/>
      <c r="AX139" s="1080"/>
      <c r="AY139" s="1080"/>
      <c r="AZ139" s="1080"/>
      <c r="BA139" s="1080"/>
      <c r="BB139" s="1080"/>
      <c r="BC139" s="334"/>
      <c r="BD139" s="319"/>
      <c r="BF139" s="346" t="s">
        <v>489</v>
      </c>
    </row>
    <row r="140" spans="2:58" s="346" customFormat="1" ht="22.5" customHeight="1">
      <c r="B140" s="347"/>
      <c r="C140" s="347"/>
      <c r="D140" s="1215" t="s">
        <v>490</v>
      </c>
      <c r="E140" s="1215"/>
      <c r="F140" s="1215"/>
      <c r="G140" s="1215"/>
      <c r="H140" s="1299">
        <f>'表１-①'!J36</f>
        <v>0</v>
      </c>
      <c r="I140" s="1299"/>
      <c r="J140" s="1299"/>
      <c r="K140" s="1299"/>
      <c r="L140" s="1299"/>
      <c r="M140" s="1299"/>
      <c r="N140" s="1299"/>
      <c r="O140" s="1300"/>
      <c r="P140" s="357" t="s">
        <v>211</v>
      </c>
      <c r="Q140" s="355"/>
      <c r="R140" s="355"/>
      <c r="S140" s="355"/>
      <c r="T140" s="355"/>
      <c r="U140" s="355"/>
      <c r="V140" s="355"/>
      <c r="W140" s="355"/>
      <c r="X140" s="355"/>
      <c r="Y140" s="347"/>
      <c r="Z140" s="347"/>
      <c r="AA140" s="347"/>
      <c r="AC140" s="319"/>
      <c r="AD140" s="333"/>
      <c r="AE140" s="1080" t="s">
        <v>491</v>
      </c>
      <c r="AF140" s="1080"/>
      <c r="AG140" s="1080"/>
      <c r="AH140" s="1080"/>
      <c r="AI140" s="1080"/>
      <c r="AJ140" s="1080"/>
      <c r="AK140" s="1080"/>
      <c r="AL140" s="1080"/>
      <c r="AM140" s="1080"/>
      <c r="AN140" s="1080"/>
      <c r="AO140" s="1080"/>
      <c r="AP140" s="1080"/>
      <c r="AQ140" s="1080"/>
      <c r="AR140" s="1080"/>
      <c r="AS140" s="1080"/>
      <c r="AT140" s="1080"/>
      <c r="AU140" s="1080"/>
      <c r="AV140" s="1080"/>
      <c r="AW140" s="1080"/>
      <c r="AX140" s="1080"/>
      <c r="AY140" s="1080"/>
      <c r="AZ140" s="1080"/>
      <c r="BA140" s="1080"/>
      <c r="BB140" s="1080"/>
      <c r="BC140" s="334"/>
      <c r="BD140" s="319"/>
      <c r="BF140" s="346" t="s">
        <v>492</v>
      </c>
    </row>
    <row r="141" spans="2:58" s="346" customFormat="1" ht="22.5" customHeight="1">
      <c r="B141" s="347"/>
      <c r="C141" s="347"/>
      <c r="D141" s="347"/>
      <c r="E141" s="347"/>
      <c r="F141" s="347"/>
      <c r="G141" s="347"/>
      <c r="H141" s="347"/>
      <c r="I141" s="347"/>
      <c r="J141" s="347"/>
      <c r="K141" s="347"/>
      <c r="L141" s="347"/>
      <c r="M141" s="347"/>
      <c r="N141" s="347"/>
      <c r="O141" s="347"/>
      <c r="P141" s="347"/>
      <c r="Q141" s="347"/>
      <c r="R141" s="347"/>
      <c r="S141" s="347"/>
      <c r="T141" s="347"/>
      <c r="U141" s="347"/>
      <c r="V141" s="347"/>
      <c r="W141" s="347"/>
      <c r="X141" s="347"/>
      <c r="Y141" s="347"/>
      <c r="Z141" s="347"/>
      <c r="AA141" s="347"/>
      <c r="AC141" s="319"/>
      <c r="AD141" s="333"/>
      <c r="AE141" s="1080" t="s">
        <v>493</v>
      </c>
      <c r="AF141" s="1080"/>
      <c r="AG141" s="1080"/>
      <c r="AH141" s="1080"/>
      <c r="AI141" s="1080"/>
      <c r="AJ141" s="1080"/>
      <c r="AK141" s="1080"/>
      <c r="AL141" s="1080"/>
      <c r="AM141" s="1080"/>
      <c r="AN141" s="1080"/>
      <c r="AO141" s="1080"/>
      <c r="AP141" s="1080"/>
      <c r="AQ141" s="1080"/>
      <c r="AR141" s="1080"/>
      <c r="AS141" s="1080"/>
      <c r="AT141" s="1080"/>
      <c r="AU141" s="1080"/>
      <c r="AV141" s="1080"/>
      <c r="AW141" s="1080"/>
      <c r="AX141" s="1080"/>
      <c r="AY141" s="1080"/>
      <c r="AZ141" s="1080"/>
      <c r="BA141" s="1080"/>
      <c r="BB141" s="1080"/>
      <c r="BC141" s="334"/>
      <c r="BD141" s="319"/>
      <c r="BF141" s="346" t="s">
        <v>494</v>
      </c>
    </row>
    <row r="142" spans="2:58" s="346" customFormat="1" ht="22.5" customHeight="1">
      <c r="B142" s="347"/>
      <c r="C142" s="1297" t="s">
        <v>398</v>
      </c>
      <c r="D142" s="1297"/>
      <c r="E142" s="1297"/>
      <c r="F142" s="1297"/>
      <c r="G142" s="1297"/>
      <c r="H142" s="1297"/>
      <c r="I142" s="1297"/>
      <c r="J142" s="1297"/>
      <c r="K142" s="1297"/>
      <c r="L142" s="1297"/>
      <c r="M142" s="1297"/>
      <c r="N142" s="1297"/>
      <c r="O142" s="1297"/>
      <c r="P142" s="1297"/>
      <c r="Q142" s="1297"/>
      <c r="R142" s="1297"/>
      <c r="S142" s="1297"/>
      <c r="T142" s="1297"/>
      <c r="U142" s="1297"/>
      <c r="V142" s="1297"/>
      <c r="W142" s="1297"/>
      <c r="X142" s="1297"/>
      <c r="Y142" s="1297"/>
      <c r="Z142" s="347"/>
      <c r="AA142" s="347"/>
      <c r="AC142" s="319"/>
      <c r="AD142" s="333"/>
      <c r="AE142" s="1272" t="s">
        <v>495</v>
      </c>
      <c r="AF142" s="1272"/>
      <c r="AG142" s="1272"/>
      <c r="AH142" s="1272"/>
      <c r="AI142" s="1272"/>
      <c r="AJ142" s="1272"/>
      <c r="AK142" s="1272"/>
      <c r="AL142" s="1272"/>
      <c r="AM142" s="1272"/>
      <c r="AN142" s="1272"/>
      <c r="AO142" s="1272"/>
      <c r="AP142" s="1272"/>
      <c r="AQ142" s="1272"/>
      <c r="AR142" s="1272"/>
      <c r="AS142" s="1272"/>
      <c r="AT142" s="1272"/>
      <c r="AU142" s="1272"/>
      <c r="AV142" s="1272"/>
      <c r="AW142" s="1272"/>
      <c r="AX142" s="1272"/>
      <c r="AY142" s="1272"/>
      <c r="AZ142" s="1272"/>
      <c r="BA142" s="1272"/>
      <c r="BB142" s="1272"/>
      <c r="BC142" s="334"/>
      <c r="BD142" s="319"/>
      <c r="BF142" s="346" t="s">
        <v>496</v>
      </c>
    </row>
    <row r="143" spans="2:58" s="346" customFormat="1" ht="22.5" customHeight="1">
      <c r="B143" s="347"/>
      <c r="C143" s="1297"/>
      <c r="D143" s="1297"/>
      <c r="E143" s="1297"/>
      <c r="F143" s="1297"/>
      <c r="G143" s="1297"/>
      <c r="H143" s="1297"/>
      <c r="I143" s="1297"/>
      <c r="J143" s="1297"/>
      <c r="K143" s="1297"/>
      <c r="L143" s="1297"/>
      <c r="M143" s="1297"/>
      <c r="N143" s="1297"/>
      <c r="O143" s="1297"/>
      <c r="P143" s="1297"/>
      <c r="Q143" s="1297"/>
      <c r="R143" s="1297"/>
      <c r="S143" s="1297"/>
      <c r="T143" s="1297"/>
      <c r="U143" s="1297"/>
      <c r="V143" s="1297"/>
      <c r="W143" s="1297"/>
      <c r="X143" s="1297"/>
      <c r="Y143" s="1297"/>
      <c r="Z143" s="347"/>
      <c r="AA143" s="347"/>
      <c r="AC143" s="319"/>
      <c r="AD143" s="333"/>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34"/>
      <c r="BD143" s="319"/>
      <c r="BF143" s="346" t="s">
        <v>497</v>
      </c>
    </row>
    <row r="144" spans="2:58" s="346" customFormat="1" ht="22.5" customHeight="1">
      <c r="B144" s="347"/>
      <c r="C144" s="347"/>
      <c r="D144" s="352" t="s">
        <v>498</v>
      </c>
      <c r="E144" s="347"/>
      <c r="F144" s="347"/>
      <c r="G144" s="347"/>
      <c r="H144" s="347"/>
      <c r="I144" s="347"/>
      <c r="J144" s="347"/>
      <c r="K144" s="347"/>
      <c r="L144" s="347"/>
      <c r="M144" s="347"/>
      <c r="N144" s="347"/>
      <c r="O144" s="347"/>
      <c r="P144" s="347"/>
      <c r="Q144" s="347"/>
      <c r="R144" s="347"/>
      <c r="S144" s="347"/>
      <c r="T144" s="347"/>
      <c r="U144" s="347"/>
      <c r="V144" s="347"/>
      <c r="W144" s="347"/>
      <c r="X144" s="347"/>
      <c r="Y144" s="347"/>
      <c r="Z144" s="347"/>
      <c r="AA144" s="347"/>
      <c r="AC144" s="319"/>
      <c r="AD144" s="333"/>
      <c r="AE144" s="1080"/>
      <c r="AF144" s="1080"/>
      <c r="AG144" s="1080"/>
      <c r="AH144" s="1080"/>
      <c r="AI144" s="1080"/>
      <c r="AJ144" s="1080"/>
      <c r="AK144" s="1080"/>
      <c r="AL144" s="1080"/>
      <c r="AM144" s="1080"/>
      <c r="AN144" s="1080"/>
      <c r="AO144" s="1080"/>
      <c r="AP144" s="1080"/>
      <c r="AQ144" s="1080"/>
      <c r="AR144" s="1080"/>
      <c r="AS144" s="1080"/>
      <c r="AT144" s="1080"/>
      <c r="AU144" s="1080"/>
      <c r="AV144" s="1080"/>
      <c r="AW144" s="1080"/>
      <c r="AX144" s="1080"/>
      <c r="AY144" s="1080"/>
      <c r="AZ144" s="1080"/>
      <c r="BA144" s="1080"/>
      <c r="BB144" s="1080"/>
      <c r="BC144" s="334"/>
      <c r="BD144" s="319"/>
      <c r="BF144" s="346" t="s">
        <v>499</v>
      </c>
    </row>
    <row r="145" spans="2:58" s="346" customFormat="1" ht="22.5" customHeight="1">
      <c r="B145" s="347"/>
      <c r="C145" s="347"/>
      <c r="D145" s="1227" t="s">
        <v>500</v>
      </c>
      <c r="E145" s="1227"/>
      <c r="F145" s="1227"/>
      <c r="G145" s="1227"/>
      <c r="H145" s="1298"/>
      <c r="I145" s="1298"/>
      <c r="J145" s="1298"/>
      <c r="K145" s="1298"/>
      <c r="L145" s="1298"/>
      <c r="M145" s="1298"/>
      <c r="N145" s="1298"/>
      <c r="O145" s="1298"/>
      <c r="P145" s="1298"/>
      <c r="Q145" s="1298"/>
      <c r="R145" s="1298"/>
      <c r="S145" s="1298"/>
      <c r="T145" s="1298"/>
      <c r="U145" s="1298"/>
      <c r="V145" s="1298"/>
      <c r="W145" s="1298"/>
      <c r="X145" s="1298"/>
      <c r="Y145" s="347"/>
      <c r="Z145" s="347"/>
      <c r="AA145" s="347"/>
      <c r="AC145" s="319"/>
      <c r="AD145" s="333"/>
      <c r="AE145" s="1080"/>
      <c r="AF145" s="1080"/>
      <c r="AG145" s="1080"/>
      <c r="AH145" s="1080"/>
      <c r="AI145" s="1080"/>
      <c r="AJ145" s="1080"/>
      <c r="AK145" s="1080"/>
      <c r="AL145" s="1080"/>
      <c r="AM145" s="1080"/>
      <c r="AN145" s="1080"/>
      <c r="AO145" s="1080"/>
      <c r="AP145" s="1080"/>
      <c r="AQ145" s="1080"/>
      <c r="AR145" s="1080"/>
      <c r="AS145" s="1080"/>
      <c r="AT145" s="1080"/>
      <c r="AU145" s="1080"/>
      <c r="AV145" s="1080"/>
      <c r="AW145" s="1080"/>
      <c r="AX145" s="1080"/>
      <c r="AY145" s="1080"/>
      <c r="AZ145" s="1080"/>
      <c r="BA145" s="1080"/>
      <c r="BB145" s="1080"/>
      <c r="BC145" s="334"/>
      <c r="BD145" s="319"/>
      <c r="BF145" s="346" t="s">
        <v>501</v>
      </c>
    </row>
    <row r="146" spans="2:58" s="346" customFormat="1" ht="22.5" customHeight="1">
      <c r="B146" s="347"/>
      <c r="C146" s="347"/>
      <c r="D146" s="1227" t="s">
        <v>502</v>
      </c>
      <c r="E146" s="1227"/>
      <c r="F146" s="1227"/>
      <c r="G146" s="1227"/>
      <c r="H146" s="1298"/>
      <c r="I146" s="1298"/>
      <c r="J146" s="1298"/>
      <c r="K146" s="1298"/>
      <c r="L146" s="1298"/>
      <c r="M146" s="1298"/>
      <c r="N146" s="1298"/>
      <c r="O146" s="1298"/>
      <c r="P146" s="1298"/>
      <c r="Q146" s="1298"/>
      <c r="R146" s="1298"/>
      <c r="S146" s="1298"/>
      <c r="T146" s="1298"/>
      <c r="U146" s="1298"/>
      <c r="V146" s="1298"/>
      <c r="W146" s="1298"/>
      <c r="X146" s="1298"/>
      <c r="Y146" s="347"/>
      <c r="Z146" s="347"/>
      <c r="AA146" s="347"/>
      <c r="AC146" s="319"/>
      <c r="AD146" s="333"/>
      <c r="AE146" s="1080"/>
      <c r="AF146" s="1080"/>
      <c r="AG146" s="1080"/>
      <c r="AH146" s="1080"/>
      <c r="AI146" s="1080"/>
      <c r="AJ146" s="1080"/>
      <c r="AK146" s="1080"/>
      <c r="AL146" s="1080"/>
      <c r="AM146" s="1080"/>
      <c r="AN146" s="1080"/>
      <c r="AO146" s="1080"/>
      <c r="AP146" s="1080"/>
      <c r="AQ146" s="1080"/>
      <c r="AR146" s="1080"/>
      <c r="AS146" s="1080"/>
      <c r="AT146" s="1080"/>
      <c r="AU146" s="1080"/>
      <c r="AV146" s="1080"/>
      <c r="AW146" s="1080"/>
      <c r="AX146" s="1080"/>
      <c r="AY146" s="1080"/>
      <c r="AZ146" s="1080"/>
      <c r="BA146" s="1080"/>
      <c r="BB146" s="1080"/>
      <c r="BC146" s="334"/>
      <c r="BD146" s="319"/>
      <c r="BF146" s="346" t="s">
        <v>503</v>
      </c>
    </row>
    <row r="147" spans="2:58" s="346" customFormat="1" ht="22.5" customHeight="1" thickBot="1">
      <c r="B147" s="347"/>
      <c r="C147" s="347"/>
      <c r="D147" s="1227" t="s">
        <v>504</v>
      </c>
      <c r="E147" s="1227"/>
      <c r="F147" s="1227"/>
      <c r="G147" s="1227"/>
      <c r="H147" s="1298"/>
      <c r="I147" s="1298"/>
      <c r="J147" s="1298"/>
      <c r="K147" s="1298"/>
      <c r="L147" s="1298"/>
      <c r="M147" s="1298"/>
      <c r="N147" s="1298"/>
      <c r="O147" s="1298"/>
      <c r="P147" s="1298"/>
      <c r="Q147" s="1298"/>
      <c r="R147" s="1298"/>
      <c r="S147" s="1298"/>
      <c r="T147" s="1298"/>
      <c r="U147" s="1298"/>
      <c r="V147" s="1298"/>
      <c r="W147" s="1298"/>
      <c r="X147" s="1298"/>
      <c r="Y147" s="347"/>
      <c r="Z147" s="347"/>
      <c r="AA147" s="347"/>
      <c r="AC147" s="319"/>
      <c r="AD147" s="340"/>
      <c r="AE147" s="1102"/>
      <c r="AF147" s="1102"/>
      <c r="AG147" s="1102"/>
      <c r="AH147" s="1102"/>
      <c r="AI147" s="1102"/>
      <c r="AJ147" s="1102"/>
      <c r="AK147" s="1102"/>
      <c r="AL147" s="1102"/>
      <c r="AM147" s="1102"/>
      <c r="AN147" s="1102"/>
      <c r="AO147" s="1102"/>
      <c r="AP147" s="1102"/>
      <c r="AQ147" s="1102"/>
      <c r="AR147" s="1102"/>
      <c r="AS147" s="1102"/>
      <c r="AT147" s="1102"/>
      <c r="AU147" s="1102"/>
      <c r="AV147" s="1102"/>
      <c r="AW147" s="1102"/>
      <c r="AX147" s="1102"/>
      <c r="AY147" s="1102"/>
      <c r="AZ147" s="1102"/>
      <c r="BA147" s="1102"/>
      <c r="BB147" s="1102"/>
      <c r="BC147" s="342"/>
      <c r="BD147" s="319"/>
      <c r="BF147" s="346" t="s">
        <v>505</v>
      </c>
    </row>
    <row r="148" spans="4:58" s="346" customFormat="1" ht="3.75" customHeight="1">
      <c r="D148" s="347"/>
      <c r="E148" s="347"/>
      <c r="F148" s="347"/>
      <c r="G148" s="347"/>
      <c r="AC148" s="319"/>
      <c r="AD148" s="319"/>
      <c r="AE148" s="319"/>
      <c r="AF148" s="319"/>
      <c r="AG148" s="319"/>
      <c r="AH148" s="319"/>
      <c r="AI148" s="319"/>
      <c r="AJ148" s="319"/>
      <c r="AK148" s="319"/>
      <c r="AL148" s="319"/>
      <c r="AM148" s="319"/>
      <c r="AN148" s="319"/>
      <c r="AO148" s="319"/>
      <c r="AP148" s="319"/>
      <c r="AQ148" s="319"/>
      <c r="AR148" s="319"/>
      <c r="AS148" s="319"/>
      <c r="AT148" s="319"/>
      <c r="AU148" s="319"/>
      <c r="AV148" s="319"/>
      <c r="AW148" s="319"/>
      <c r="AX148" s="319"/>
      <c r="AY148" s="319"/>
      <c r="AZ148" s="319"/>
      <c r="BA148" s="319"/>
      <c r="BB148" s="319"/>
      <c r="BC148" s="319"/>
      <c r="BD148" s="319"/>
      <c r="BF148" s="346" t="s">
        <v>506</v>
      </c>
    </row>
    <row r="149" spans="29:58" s="346" customFormat="1" ht="3.75" customHeight="1" thickBot="1">
      <c r="AC149" s="336"/>
      <c r="AD149" s="336"/>
      <c r="AE149" s="336"/>
      <c r="AF149" s="336"/>
      <c r="AG149" s="336"/>
      <c r="AH149" s="336"/>
      <c r="AI149" s="336"/>
      <c r="AJ149" s="336"/>
      <c r="AK149" s="336"/>
      <c r="AL149" s="336"/>
      <c r="AM149" s="336"/>
      <c r="AN149" s="336"/>
      <c r="AO149" s="336"/>
      <c r="AP149" s="336"/>
      <c r="AQ149" s="336"/>
      <c r="AR149" s="336"/>
      <c r="AS149" s="336"/>
      <c r="AT149" s="336"/>
      <c r="AU149" s="336"/>
      <c r="AV149" s="336"/>
      <c r="AW149" s="336"/>
      <c r="AX149" s="336"/>
      <c r="AY149" s="336"/>
      <c r="AZ149" s="336"/>
      <c r="BA149" s="336"/>
      <c r="BB149" s="336"/>
      <c r="BC149" s="336"/>
      <c r="BD149" s="336"/>
      <c r="BF149" s="346" t="s">
        <v>507</v>
      </c>
    </row>
    <row r="150" spans="2:58" s="346" customFormat="1" ht="22.5" customHeight="1">
      <c r="B150" s="347"/>
      <c r="C150" s="352" t="s">
        <v>508</v>
      </c>
      <c r="D150" s="352"/>
      <c r="E150" s="347"/>
      <c r="F150" s="347"/>
      <c r="G150" s="347"/>
      <c r="H150" s="347"/>
      <c r="I150" s="347"/>
      <c r="J150" s="347"/>
      <c r="K150" s="347"/>
      <c r="L150" s="347"/>
      <c r="M150" s="347"/>
      <c r="N150" s="347"/>
      <c r="O150" s="347"/>
      <c r="P150" s="347"/>
      <c r="Q150" s="347"/>
      <c r="R150" s="347"/>
      <c r="S150" s="347"/>
      <c r="T150" s="347"/>
      <c r="U150" s="347"/>
      <c r="V150" s="347"/>
      <c r="W150" s="347"/>
      <c r="X150" s="347"/>
      <c r="Y150" s="347"/>
      <c r="Z150" s="347"/>
      <c r="AA150" s="347"/>
      <c r="AC150" s="336"/>
      <c r="AD150" s="324"/>
      <c r="AE150" s="1114"/>
      <c r="AF150" s="1114"/>
      <c r="AG150" s="1114"/>
      <c r="AH150" s="1114"/>
      <c r="AI150" s="1114"/>
      <c r="AJ150" s="1114"/>
      <c r="AK150" s="1114"/>
      <c r="AL150" s="1114"/>
      <c r="AM150" s="1114"/>
      <c r="AN150" s="1114"/>
      <c r="AO150" s="1114"/>
      <c r="AP150" s="1114"/>
      <c r="AQ150" s="1114"/>
      <c r="AR150" s="1114"/>
      <c r="AS150" s="1114"/>
      <c r="AT150" s="1114"/>
      <c r="AU150" s="1114"/>
      <c r="AV150" s="1114"/>
      <c r="AW150" s="1114"/>
      <c r="AX150" s="1114"/>
      <c r="AY150" s="1114"/>
      <c r="AZ150" s="1114"/>
      <c r="BA150" s="1114"/>
      <c r="BB150" s="1114"/>
      <c r="BC150" s="325"/>
      <c r="BD150" s="336"/>
      <c r="BF150" s="346" t="s">
        <v>509</v>
      </c>
    </row>
    <row r="151" spans="2:58" s="346" customFormat="1" ht="22.5" customHeight="1">
      <c r="B151" s="347"/>
      <c r="C151" s="1282"/>
      <c r="D151" s="1283"/>
      <c r="E151" s="1283"/>
      <c r="F151" s="1283"/>
      <c r="G151" s="1283"/>
      <c r="H151" s="1283"/>
      <c r="I151" s="1283"/>
      <c r="J151" s="1283"/>
      <c r="K151" s="1283"/>
      <c r="L151" s="1283"/>
      <c r="M151" s="1283"/>
      <c r="N151" s="1283"/>
      <c r="O151" s="1283"/>
      <c r="P151" s="1283"/>
      <c r="Q151" s="1283"/>
      <c r="R151" s="1283"/>
      <c r="S151" s="1283"/>
      <c r="T151" s="1283"/>
      <c r="U151" s="1283"/>
      <c r="V151" s="1283"/>
      <c r="W151" s="1283"/>
      <c r="X151" s="1283"/>
      <c r="Y151" s="1283"/>
      <c r="Z151" s="1284"/>
      <c r="AA151" s="347"/>
      <c r="AC151" s="336"/>
      <c r="AD151" s="326"/>
      <c r="AE151" s="1080"/>
      <c r="AF151" s="1080"/>
      <c r="AG151" s="1080"/>
      <c r="AH151" s="1080"/>
      <c r="AI151" s="1080"/>
      <c r="AJ151" s="1080"/>
      <c r="AK151" s="1080"/>
      <c r="AL151" s="1080"/>
      <c r="AM151" s="1080"/>
      <c r="AN151" s="1080"/>
      <c r="AO151" s="1080"/>
      <c r="AP151" s="1080"/>
      <c r="AQ151" s="1080"/>
      <c r="AR151" s="1080"/>
      <c r="AS151" s="1080"/>
      <c r="AT151" s="1080"/>
      <c r="AU151" s="1080"/>
      <c r="AV151" s="1080"/>
      <c r="AW151" s="1080"/>
      <c r="AX151" s="1080"/>
      <c r="AY151" s="1080"/>
      <c r="AZ151" s="1080"/>
      <c r="BA151" s="1080"/>
      <c r="BB151" s="1080"/>
      <c r="BC151" s="328"/>
      <c r="BD151" s="336"/>
      <c r="BF151" s="346" t="s">
        <v>510</v>
      </c>
    </row>
    <row r="152" spans="2:58" s="346" customFormat="1" ht="22.5" customHeight="1">
      <c r="B152" s="347"/>
      <c r="C152" s="1285"/>
      <c r="D152" s="1286"/>
      <c r="E152" s="1286"/>
      <c r="F152" s="1286"/>
      <c r="G152" s="1286"/>
      <c r="H152" s="1286"/>
      <c r="I152" s="1286"/>
      <c r="J152" s="1286"/>
      <c r="K152" s="1286"/>
      <c r="L152" s="1286"/>
      <c r="M152" s="1286"/>
      <c r="N152" s="1286"/>
      <c r="O152" s="1286"/>
      <c r="P152" s="1286"/>
      <c r="Q152" s="1286"/>
      <c r="R152" s="1286"/>
      <c r="S152" s="1286"/>
      <c r="T152" s="1286"/>
      <c r="U152" s="1286"/>
      <c r="V152" s="1286"/>
      <c r="W152" s="1286"/>
      <c r="X152" s="1286"/>
      <c r="Y152" s="1286"/>
      <c r="Z152" s="1287"/>
      <c r="AA152" s="347"/>
      <c r="AC152" s="336"/>
      <c r="AD152" s="329"/>
      <c r="AE152" s="1080"/>
      <c r="AF152" s="1080"/>
      <c r="AG152" s="1080"/>
      <c r="AH152" s="1080"/>
      <c r="AI152" s="1080"/>
      <c r="AJ152" s="1080"/>
      <c r="AK152" s="1080"/>
      <c r="AL152" s="1080"/>
      <c r="AM152" s="1080"/>
      <c r="AN152" s="1080"/>
      <c r="AO152" s="1080"/>
      <c r="AP152" s="1080"/>
      <c r="AQ152" s="1080"/>
      <c r="AR152" s="1080"/>
      <c r="AS152" s="1080"/>
      <c r="AT152" s="1080"/>
      <c r="AU152" s="1080"/>
      <c r="AV152" s="1080"/>
      <c r="AW152" s="1080"/>
      <c r="AX152" s="1080"/>
      <c r="AY152" s="1080"/>
      <c r="AZ152" s="1080"/>
      <c r="BA152" s="1080"/>
      <c r="BB152" s="1080"/>
      <c r="BC152" s="328"/>
      <c r="BD152" s="336"/>
      <c r="BF152" s="346" t="s">
        <v>511</v>
      </c>
    </row>
    <row r="153" spans="2:58" s="346" customFormat="1" ht="22.5" customHeight="1">
      <c r="B153" s="347"/>
      <c r="C153" s="1285"/>
      <c r="D153" s="1286"/>
      <c r="E153" s="1286"/>
      <c r="F153" s="1286"/>
      <c r="G153" s="1286"/>
      <c r="H153" s="1286"/>
      <c r="I153" s="1286"/>
      <c r="J153" s="1286"/>
      <c r="K153" s="1286"/>
      <c r="L153" s="1286"/>
      <c r="M153" s="1286"/>
      <c r="N153" s="1286"/>
      <c r="O153" s="1286"/>
      <c r="P153" s="1286"/>
      <c r="Q153" s="1286"/>
      <c r="R153" s="1286"/>
      <c r="S153" s="1286"/>
      <c r="T153" s="1286"/>
      <c r="U153" s="1286"/>
      <c r="V153" s="1286"/>
      <c r="W153" s="1286"/>
      <c r="X153" s="1286"/>
      <c r="Y153" s="1286"/>
      <c r="Z153" s="1287"/>
      <c r="AA153" s="347"/>
      <c r="AC153" s="336"/>
      <c r="AD153" s="348"/>
      <c r="AE153" s="349"/>
      <c r="AF153" s="350"/>
      <c r="AG153" s="350"/>
      <c r="AH153" s="350"/>
      <c r="AI153" s="350"/>
      <c r="AJ153" s="350"/>
      <c r="AK153" s="350"/>
      <c r="AL153" s="350"/>
      <c r="AM153" s="350"/>
      <c r="AN153" s="350"/>
      <c r="AO153" s="350"/>
      <c r="AP153" s="350"/>
      <c r="AQ153" s="350"/>
      <c r="AR153" s="350"/>
      <c r="AS153" s="350"/>
      <c r="AT153" s="350"/>
      <c r="AU153" s="350"/>
      <c r="AV153" s="350"/>
      <c r="AW153" s="350"/>
      <c r="AX153" s="350"/>
      <c r="AY153" s="350"/>
      <c r="AZ153" s="350"/>
      <c r="BA153" s="350"/>
      <c r="BB153" s="327"/>
      <c r="BC153" s="328"/>
      <c r="BD153" s="336"/>
      <c r="BF153" s="346" t="s">
        <v>512</v>
      </c>
    </row>
    <row r="154" spans="2:58" s="346" customFormat="1" ht="22.5" customHeight="1">
      <c r="B154" s="347"/>
      <c r="C154" s="1285"/>
      <c r="D154" s="1286"/>
      <c r="E154" s="1286"/>
      <c r="F154" s="1286"/>
      <c r="G154" s="1286"/>
      <c r="H154" s="1286"/>
      <c r="I154" s="1286"/>
      <c r="J154" s="1286"/>
      <c r="K154" s="1286"/>
      <c r="L154" s="1286"/>
      <c r="M154" s="1286"/>
      <c r="N154" s="1286"/>
      <c r="O154" s="1286"/>
      <c r="P154" s="1286"/>
      <c r="Q154" s="1286"/>
      <c r="R154" s="1286"/>
      <c r="S154" s="1286"/>
      <c r="T154" s="1286"/>
      <c r="U154" s="1286"/>
      <c r="V154" s="1286"/>
      <c r="W154" s="1286"/>
      <c r="X154" s="1286"/>
      <c r="Y154" s="1286"/>
      <c r="Z154" s="1287"/>
      <c r="AA154" s="347"/>
      <c r="AC154" s="336"/>
      <c r="AD154" s="329" t="s">
        <v>513</v>
      </c>
      <c r="AE154" s="1080" t="s">
        <v>514</v>
      </c>
      <c r="AF154" s="1080"/>
      <c r="AG154" s="1080"/>
      <c r="AH154" s="1080"/>
      <c r="AI154" s="1080"/>
      <c r="AJ154" s="1080"/>
      <c r="AK154" s="1080"/>
      <c r="AL154" s="1080"/>
      <c r="AM154" s="1080"/>
      <c r="AN154" s="1080"/>
      <c r="AO154" s="1080"/>
      <c r="AP154" s="1080"/>
      <c r="AQ154" s="1080"/>
      <c r="AR154" s="1080"/>
      <c r="AS154" s="1080"/>
      <c r="AT154" s="1080"/>
      <c r="AU154" s="1080"/>
      <c r="AV154" s="1080"/>
      <c r="AW154" s="1080"/>
      <c r="AX154" s="1080"/>
      <c r="AY154" s="1080"/>
      <c r="AZ154" s="1080"/>
      <c r="BA154" s="1080"/>
      <c r="BB154" s="1080"/>
      <c r="BC154" s="328"/>
      <c r="BD154" s="336"/>
      <c r="BF154" s="346" t="s">
        <v>515</v>
      </c>
    </row>
    <row r="155" spans="2:58" s="346" customFormat="1" ht="22.5" customHeight="1">
      <c r="B155" s="347"/>
      <c r="C155" s="1288"/>
      <c r="D155" s="1289"/>
      <c r="E155" s="1289"/>
      <c r="F155" s="1289"/>
      <c r="G155" s="1289"/>
      <c r="H155" s="1289"/>
      <c r="I155" s="1289"/>
      <c r="J155" s="1289"/>
      <c r="K155" s="1289"/>
      <c r="L155" s="1289"/>
      <c r="M155" s="1289"/>
      <c r="N155" s="1289"/>
      <c r="O155" s="1289"/>
      <c r="P155" s="1289"/>
      <c r="Q155" s="1289"/>
      <c r="R155" s="1289"/>
      <c r="S155" s="1289"/>
      <c r="T155" s="1289"/>
      <c r="U155" s="1289"/>
      <c r="V155" s="1289"/>
      <c r="W155" s="1289"/>
      <c r="X155" s="1289"/>
      <c r="Y155" s="1289"/>
      <c r="Z155" s="1290"/>
      <c r="AA155" s="347"/>
      <c r="AC155" s="336"/>
      <c r="AD155" s="329" t="s">
        <v>513</v>
      </c>
      <c r="AE155" s="1080" t="s">
        <v>516</v>
      </c>
      <c r="AF155" s="1080"/>
      <c r="AG155" s="1080"/>
      <c r="AH155" s="1080"/>
      <c r="AI155" s="1080"/>
      <c r="AJ155" s="1080"/>
      <c r="AK155" s="1080"/>
      <c r="AL155" s="1080"/>
      <c r="AM155" s="1080"/>
      <c r="AN155" s="1080"/>
      <c r="AO155" s="1080"/>
      <c r="AP155" s="1080"/>
      <c r="AQ155" s="1080"/>
      <c r="AR155" s="1080"/>
      <c r="AS155" s="1080"/>
      <c r="AT155" s="1080"/>
      <c r="AU155" s="1080"/>
      <c r="AV155" s="1080"/>
      <c r="AW155" s="1080"/>
      <c r="AX155" s="1080"/>
      <c r="AY155" s="1080"/>
      <c r="AZ155" s="1080"/>
      <c r="BA155" s="1080"/>
      <c r="BB155" s="1080"/>
      <c r="BC155" s="328"/>
      <c r="BD155" s="336"/>
      <c r="BF155" s="346" t="s">
        <v>517</v>
      </c>
    </row>
    <row r="156" spans="2:58" s="346" customFormat="1" ht="22.5" customHeight="1">
      <c r="B156" s="347"/>
      <c r="C156" s="347"/>
      <c r="D156" s="347"/>
      <c r="E156" s="347"/>
      <c r="F156" s="347"/>
      <c r="G156" s="347"/>
      <c r="H156" s="347"/>
      <c r="I156" s="347"/>
      <c r="J156" s="347"/>
      <c r="K156" s="347"/>
      <c r="L156" s="347"/>
      <c r="M156" s="347"/>
      <c r="N156" s="347"/>
      <c r="O156" s="347"/>
      <c r="P156" s="347"/>
      <c r="Q156" s="347"/>
      <c r="R156" s="347"/>
      <c r="S156" s="347"/>
      <c r="T156" s="347"/>
      <c r="U156" s="347"/>
      <c r="V156" s="347"/>
      <c r="W156" s="347"/>
      <c r="X156" s="347"/>
      <c r="Y156" s="347"/>
      <c r="Z156" s="347"/>
      <c r="AA156" s="347"/>
      <c r="AC156" s="336"/>
      <c r="AD156" s="329"/>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8"/>
      <c r="BD156" s="336"/>
      <c r="BF156" s="346" t="s">
        <v>518</v>
      </c>
    </row>
    <row r="157" spans="2:58" s="346" customFormat="1" ht="22.5" customHeight="1">
      <c r="B157" s="347"/>
      <c r="C157" s="352" t="s">
        <v>519</v>
      </c>
      <c r="D157" s="352"/>
      <c r="E157" s="347"/>
      <c r="F157" s="347"/>
      <c r="G157" s="347"/>
      <c r="H157" s="347"/>
      <c r="I157" s="347"/>
      <c r="J157" s="347"/>
      <c r="K157" s="347"/>
      <c r="L157" s="347"/>
      <c r="M157" s="347"/>
      <c r="N157" s="347"/>
      <c r="O157" s="347"/>
      <c r="P157" s="347"/>
      <c r="Q157" s="347"/>
      <c r="R157" s="347"/>
      <c r="S157" s="347"/>
      <c r="T157" s="347"/>
      <c r="U157" s="347"/>
      <c r="V157" s="347"/>
      <c r="W157" s="347"/>
      <c r="X157" s="347"/>
      <c r="Y157" s="347"/>
      <c r="Z157" s="347"/>
      <c r="AA157" s="347"/>
      <c r="AC157" s="336"/>
      <c r="AD157" s="329"/>
      <c r="AE157" s="1279" t="s">
        <v>520</v>
      </c>
      <c r="AF157" s="1280"/>
      <c r="AG157" s="1280"/>
      <c r="AH157" s="1280"/>
      <c r="AI157" s="1280"/>
      <c r="AJ157" s="1280"/>
      <c r="AK157" s="1280"/>
      <c r="AL157" s="1280"/>
      <c r="AM157" s="1280"/>
      <c r="AN157" s="1280"/>
      <c r="AO157" s="1280"/>
      <c r="AP157" s="1280"/>
      <c r="AQ157" s="1280"/>
      <c r="AR157" s="1280"/>
      <c r="AS157" s="1280"/>
      <c r="AT157" s="1280"/>
      <c r="AU157" s="1280"/>
      <c r="AV157" s="1280"/>
      <c r="AW157" s="1280"/>
      <c r="AX157" s="1280"/>
      <c r="AY157" s="1280"/>
      <c r="AZ157" s="1280"/>
      <c r="BA157" s="1280"/>
      <c r="BB157" s="1281"/>
      <c r="BC157" s="328"/>
      <c r="BD157" s="336"/>
      <c r="BF157" s="346" t="s">
        <v>521</v>
      </c>
    </row>
    <row r="158" spans="2:58" s="346" customFormat="1" ht="22.5" customHeight="1">
      <c r="B158" s="347"/>
      <c r="C158" s="1282"/>
      <c r="D158" s="1283"/>
      <c r="E158" s="1283"/>
      <c r="F158" s="1283"/>
      <c r="G158" s="1283"/>
      <c r="H158" s="1283"/>
      <c r="I158" s="1283"/>
      <c r="J158" s="1283"/>
      <c r="K158" s="1283"/>
      <c r="L158" s="1283"/>
      <c r="M158" s="1283"/>
      <c r="N158" s="1283"/>
      <c r="O158" s="1283"/>
      <c r="P158" s="1283"/>
      <c r="Q158" s="1283"/>
      <c r="R158" s="1283"/>
      <c r="S158" s="1283"/>
      <c r="T158" s="1283"/>
      <c r="U158" s="1283"/>
      <c r="V158" s="1283"/>
      <c r="W158" s="1283"/>
      <c r="X158" s="1283"/>
      <c r="Y158" s="1283"/>
      <c r="Z158" s="1284"/>
      <c r="AA158" s="347"/>
      <c r="AC158" s="336"/>
      <c r="AD158" s="329"/>
      <c r="AE158" s="358" t="s">
        <v>522</v>
      </c>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59"/>
      <c r="BC158" s="328"/>
      <c r="BD158" s="336"/>
      <c r="BF158" s="346" t="s">
        <v>523</v>
      </c>
    </row>
    <row r="159" spans="2:58" s="346" customFormat="1" ht="22.5" customHeight="1">
      <c r="B159" s="347"/>
      <c r="C159" s="1285"/>
      <c r="D159" s="1286"/>
      <c r="E159" s="1286"/>
      <c r="F159" s="1286"/>
      <c r="G159" s="1286"/>
      <c r="H159" s="1286"/>
      <c r="I159" s="1286"/>
      <c r="J159" s="1286"/>
      <c r="K159" s="1286"/>
      <c r="L159" s="1286"/>
      <c r="M159" s="1286"/>
      <c r="N159" s="1286"/>
      <c r="O159" s="1286"/>
      <c r="P159" s="1286"/>
      <c r="Q159" s="1286"/>
      <c r="R159" s="1286"/>
      <c r="S159" s="1286"/>
      <c r="T159" s="1286"/>
      <c r="U159" s="1286"/>
      <c r="V159" s="1286"/>
      <c r="W159" s="1286"/>
      <c r="X159" s="1286"/>
      <c r="Y159" s="1286"/>
      <c r="Z159" s="1287"/>
      <c r="AA159" s="347"/>
      <c r="AC159" s="336"/>
      <c r="AD159" s="329"/>
      <c r="AE159" s="358" t="s">
        <v>524</v>
      </c>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59"/>
      <c r="BC159" s="328"/>
      <c r="BD159" s="336"/>
      <c r="BF159" s="346" t="s">
        <v>525</v>
      </c>
    </row>
    <row r="160" spans="2:58" s="346" customFormat="1" ht="22.5" customHeight="1">
      <c r="B160" s="347"/>
      <c r="C160" s="1285"/>
      <c r="D160" s="1286"/>
      <c r="E160" s="1286"/>
      <c r="F160" s="1286"/>
      <c r="G160" s="1286"/>
      <c r="H160" s="1286"/>
      <c r="I160" s="1286"/>
      <c r="J160" s="1286"/>
      <c r="K160" s="1286"/>
      <c r="L160" s="1286"/>
      <c r="M160" s="1286"/>
      <c r="N160" s="1286"/>
      <c r="O160" s="1286"/>
      <c r="P160" s="1286"/>
      <c r="Q160" s="1286"/>
      <c r="R160" s="1286"/>
      <c r="S160" s="1286"/>
      <c r="T160" s="1286"/>
      <c r="U160" s="1286"/>
      <c r="V160" s="1286"/>
      <c r="W160" s="1286"/>
      <c r="X160" s="1286"/>
      <c r="Y160" s="1286"/>
      <c r="Z160" s="1287"/>
      <c r="AA160" s="347"/>
      <c r="AC160" s="336"/>
      <c r="AD160" s="329"/>
      <c r="AE160" s="358" t="s">
        <v>526</v>
      </c>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59"/>
      <c r="BC160" s="328"/>
      <c r="BD160" s="336"/>
      <c r="BF160" s="346" t="s">
        <v>527</v>
      </c>
    </row>
    <row r="161" spans="2:58" s="346" customFormat="1" ht="22.5" customHeight="1">
      <c r="B161" s="347"/>
      <c r="C161" s="1285"/>
      <c r="D161" s="1286"/>
      <c r="E161" s="1286"/>
      <c r="F161" s="1286"/>
      <c r="G161" s="1286"/>
      <c r="H161" s="1286"/>
      <c r="I161" s="1286"/>
      <c r="J161" s="1286"/>
      <c r="K161" s="1286"/>
      <c r="L161" s="1286"/>
      <c r="M161" s="1286"/>
      <c r="N161" s="1286"/>
      <c r="O161" s="1286"/>
      <c r="P161" s="1286"/>
      <c r="Q161" s="1286"/>
      <c r="R161" s="1286"/>
      <c r="S161" s="1286"/>
      <c r="T161" s="1286"/>
      <c r="U161" s="1286"/>
      <c r="V161" s="1286"/>
      <c r="W161" s="1286"/>
      <c r="X161" s="1286"/>
      <c r="Y161" s="1286"/>
      <c r="Z161" s="1287"/>
      <c r="AA161" s="347"/>
      <c r="AC161" s="336"/>
      <c r="AD161" s="329"/>
      <c r="AE161" s="358"/>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59"/>
      <c r="BC161" s="328"/>
      <c r="BD161" s="336"/>
      <c r="BF161" s="346" t="s">
        <v>528</v>
      </c>
    </row>
    <row r="162" spans="2:58" s="346" customFormat="1" ht="22.5" customHeight="1">
      <c r="B162" s="347"/>
      <c r="C162" s="1285"/>
      <c r="D162" s="1286"/>
      <c r="E162" s="1286"/>
      <c r="F162" s="1286"/>
      <c r="G162" s="1286"/>
      <c r="H162" s="1286"/>
      <c r="I162" s="1286"/>
      <c r="J162" s="1286"/>
      <c r="K162" s="1286"/>
      <c r="L162" s="1286"/>
      <c r="M162" s="1286"/>
      <c r="N162" s="1286"/>
      <c r="O162" s="1286"/>
      <c r="P162" s="1286"/>
      <c r="Q162" s="1286"/>
      <c r="R162" s="1286"/>
      <c r="S162" s="1286"/>
      <c r="T162" s="1286"/>
      <c r="U162" s="1286"/>
      <c r="V162" s="1286"/>
      <c r="W162" s="1286"/>
      <c r="X162" s="1286"/>
      <c r="Y162" s="1286"/>
      <c r="Z162" s="1287"/>
      <c r="AA162" s="347"/>
      <c r="AC162" s="336"/>
      <c r="AD162" s="329"/>
      <c r="AE162" s="1291" t="s">
        <v>529</v>
      </c>
      <c r="AF162" s="1292"/>
      <c r="AG162" s="1292"/>
      <c r="AH162" s="1292"/>
      <c r="AI162" s="1292"/>
      <c r="AJ162" s="1292"/>
      <c r="AK162" s="1292"/>
      <c r="AL162" s="1292"/>
      <c r="AM162" s="1292"/>
      <c r="AN162" s="1292"/>
      <c r="AO162" s="1292"/>
      <c r="AP162" s="1292"/>
      <c r="AQ162" s="1292"/>
      <c r="AR162" s="1292"/>
      <c r="AS162" s="1292"/>
      <c r="AT162" s="1292"/>
      <c r="AU162" s="1292"/>
      <c r="AV162" s="1292"/>
      <c r="AW162" s="1292"/>
      <c r="AX162" s="1292"/>
      <c r="AY162" s="1292"/>
      <c r="AZ162" s="1292"/>
      <c r="BA162" s="1292"/>
      <c r="BB162" s="1293"/>
      <c r="BC162" s="328"/>
      <c r="BD162" s="336"/>
      <c r="BF162" s="346" t="s">
        <v>530</v>
      </c>
    </row>
    <row r="163" spans="2:58" s="346" customFormat="1" ht="22.5" customHeight="1">
      <c r="B163" s="347"/>
      <c r="C163" s="1285"/>
      <c r="D163" s="1286"/>
      <c r="E163" s="1286"/>
      <c r="F163" s="1286"/>
      <c r="G163" s="1286"/>
      <c r="H163" s="1286"/>
      <c r="I163" s="1286"/>
      <c r="J163" s="1286"/>
      <c r="K163" s="1286"/>
      <c r="L163" s="1286"/>
      <c r="M163" s="1286"/>
      <c r="N163" s="1286"/>
      <c r="O163" s="1286"/>
      <c r="P163" s="1286"/>
      <c r="Q163" s="1286"/>
      <c r="R163" s="1286"/>
      <c r="S163" s="1286"/>
      <c r="T163" s="1286"/>
      <c r="U163" s="1286"/>
      <c r="V163" s="1286"/>
      <c r="W163" s="1286"/>
      <c r="X163" s="1286"/>
      <c r="Y163" s="1286"/>
      <c r="Z163" s="1287"/>
      <c r="AA163" s="347"/>
      <c r="AC163" s="336"/>
      <c r="AD163" s="329"/>
      <c r="AE163" s="358" t="s">
        <v>531</v>
      </c>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59"/>
      <c r="BC163" s="328"/>
      <c r="BD163" s="336"/>
      <c r="BF163" s="346" t="s">
        <v>532</v>
      </c>
    </row>
    <row r="164" spans="2:58" s="346" customFormat="1" ht="22.5" customHeight="1">
      <c r="B164" s="347"/>
      <c r="C164" s="1285"/>
      <c r="D164" s="1286"/>
      <c r="E164" s="1286"/>
      <c r="F164" s="1286"/>
      <c r="G164" s="1286"/>
      <c r="H164" s="1286"/>
      <c r="I164" s="1286"/>
      <c r="J164" s="1286"/>
      <c r="K164" s="1286"/>
      <c r="L164" s="1286"/>
      <c r="M164" s="1286"/>
      <c r="N164" s="1286"/>
      <c r="O164" s="1286"/>
      <c r="P164" s="1286"/>
      <c r="Q164" s="1286"/>
      <c r="R164" s="1286"/>
      <c r="S164" s="1286"/>
      <c r="T164" s="1286"/>
      <c r="U164" s="1286"/>
      <c r="V164" s="1286"/>
      <c r="W164" s="1286"/>
      <c r="X164" s="1286"/>
      <c r="Y164" s="1286"/>
      <c r="Z164" s="1287"/>
      <c r="AA164" s="347"/>
      <c r="AC164" s="336"/>
      <c r="AD164" s="333"/>
      <c r="AE164" s="358" t="s">
        <v>533</v>
      </c>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59"/>
      <c r="BC164" s="334"/>
      <c r="BD164" s="336"/>
      <c r="BF164" s="346" t="s">
        <v>534</v>
      </c>
    </row>
    <row r="165" spans="2:58" s="346" customFormat="1" ht="22.5" customHeight="1">
      <c r="B165" s="347"/>
      <c r="C165" s="1285"/>
      <c r="D165" s="1286"/>
      <c r="E165" s="1286"/>
      <c r="F165" s="1286"/>
      <c r="G165" s="1286"/>
      <c r="H165" s="1286"/>
      <c r="I165" s="1286"/>
      <c r="J165" s="1286"/>
      <c r="K165" s="1286"/>
      <c r="L165" s="1286"/>
      <c r="M165" s="1286"/>
      <c r="N165" s="1286"/>
      <c r="O165" s="1286"/>
      <c r="P165" s="1286"/>
      <c r="Q165" s="1286"/>
      <c r="R165" s="1286"/>
      <c r="S165" s="1286"/>
      <c r="T165" s="1286"/>
      <c r="U165" s="1286"/>
      <c r="V165" s="1286"/>
      <c r="W165" s="1286"/>
      <c r="X165" s="1286"/>
      <c r="Y165" s="1286"/>
      <c r="Z165" s="1287"/>
      <c r="AA165" s="347"/>
      <c r="AC165" s="336"/>
      <c r="AD165" s="333"/>
      <c r="AE165" s="358" t="s">
        <v>535</v>
      </c>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59"/>
      <c r="BC165" s="334"/>
      <c r="BD165" s="336"/>
      <c r="BF165" s="346" t="s">
        <v>536</v>
      </c>
    </row>
    <row r="166" spans="2:58" s="346" customFormat="1" ht="22.5" customHeight="1">
      <c r="B166" s="347"/>
      <c r="C166" s="1285"/>
      <c r="D166" s="1286"/>
      <c r="E166" s="1286"/>
      <c r="F166" s="1286"/>
      <c r="G166" s="1286"/>
      <c r="H166" s="1286"/>
      <c r="I166" s="1286"/>
      <c r="J166" s="1286"/>
      <c r="K166" s="1286"/>
      <c r="L166" s="1286"/>
      <c r="M166" s="1286"/>
      <c r="N166" s="1286"/>
      <c r="O166" s="1286"/>
      <c r="P166" s="1286"/>
      <c r="Q166" s="1286"/>
      <c r="R166" s="1286"/>
      <c r="S166" s="1286"/>
      <c r="T166" s="1286"/>
      <c r="U166" s="1286"/>
      <c r="V166" s="1286"/>
      <c r="W166" s="1286"/>
      <c r="X166" s="1286"/>
      <c r="Y166" s="1286"/>
      <c r="Z166" s="1287"/>
      <c r="AA166" s="347"/>
      <c r="AC166" s="336"/>
      <c r="AD166" s="333"/>
      <c r="AE166" s="358" t="s">
        <v>537</v>
      </c>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59"/>
      <c r="BC166" s="334"/>
      <c r="BD166" s="336"/>
      <c r="BF166" s="346" t="s">
        <v>538</v>
      </c>
    </row>
    <row r="167" spans="2:58" s="346" customFormat="1" ht="22.5" customHeight="1">
      <c r="B167" s="347"/>
      <c r="C167" s="1285"/>
      <c r="D167" s="1286"/>
      <c r="E167" s="1286"/>
      <c r="F167" s="1286"/>
      <c r="G167" s="1286"/>
      <c r="H167" s="1286"/>
      <c r="I167" s="1286"/>
      <c r="J167" s="1286"/>
      <c r="K167" s="1286"/>
      <c r="L167" s="1286"/>
      <c r="M167" s="1286"/>
      <c r="N167" s="1286"/>
      <c r="O167" s="1286"/>
      <c r="P167" s="1286"/>
      <c r="Q167" s="1286"/>
      <c r="R167" s="1286"/>
      <c r="S167" s="1286"/>
      <c r="T167" s="1286"/>
      <c r="U167" s="1286"/>
      <c r="V167" s="1286"/>
      <c r="W167" s="1286"/>
      <c r="X167" s="1286"/>
      <c r="Y167" s="1286"/>
      <c r="Z167" s="1287"/>
      <c r="AA167" s="347"/>
      <c r="AC167" s="336"/>
      <c r="AD167" s="333"/>
      <c r="AE167" s="358" t="s">
        <v>539</v>
      </c>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59"/>
      <c r="BC167" s="334"/>
      <c r="BD167" s="336"/>
      <c r="BF167" s="346" t="s">
        <v>540</v>
      </c>
    </row>
    <row r="168" spans="2:58" s="346" customFormat="1" ht="22.5" customHeight="1">
      <c r="B168" s="347"/>
      <c r="C168" s="1285"/>
      <c r="D168" s="1286"/>
      <c r="E168" s="1286"/>
      <c r="F168" s="1286"/>
      <c r="G168" s="1286"/>
      <c r="H168" s="1286"/>
      <c r="I168" s="1286"/>
      <c r="J168" s="1286"/>
      <c r="K168" s="1286"/>
      <c r="L168" s="1286"/>
      <c r="M168" s="1286"/>
      <c r="N168" s="1286"/>
      <c r="O168" s="1286"/>
      <c r="P168" s="1286"/>
      <c r="Q168" s="1286"/>
      <c r="R168" s="1286"/>
      <c r="S168" s="1286"/>
      <c r="T168" s="1286"/>
      <c r="U168" s="1286"/>
      <c r="V168" s="1286"/>
      <c r="W168" s="1286"/>
      <c r="X168" s="1286"/>
      <c r="Y168" s="1286"/>
      <c r="Z168" s="1287"/>
      <c r="AA168" s="347"/>
      <c r="AC168" s="336"/>
      <c r="AD168" s="333"/>
      <c r="AE168" s="358" t="s">
        <v>541</v>
      </c>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59"/>
      <c r="BC168" s="334"/>
      <c r="BD168" s="336"/>
      <c r="BF168" s="346" t="s">
        <v>542</v>
      </c>
    </row>
    <row r="169" spans="2:58" s="346" customFormat="1" ht="22.5" customHeight="1">
      <c r="B169" s="347"/>
      <c r="C169" s="1285"/>
      <c r="D169" s="1286"/>
      <c r="E169" s="1286"/>
      <c r="F169" s="1286"/>
      <c r="G169" s="1286"/>
      <c r="H169" s="1286"/>
      <c r="I169" s="1286"/>
      <c r="J169" s="1286"/>
      <c r="K169" s="1286"/>
      <c r="L169" s="1286"/>
      <c r="M169" s="1286"/>
      <c r="N169" s="1286"/>
      <c r="O169" s="1286"/>
      <c r="P169" s="1286"/>
      <c r="Q169" s="1286"/>
      <c r="R169" s="1286"/>
      <c r="S169" s="1286"/>
      <c r="T169" s="1286"/>
      <c r="U169" s="1286"/>
      <c r="V169" s="1286"/>
      <c r="W169" s="1286"/>
      <c r="X169" s="1286"/>
      <c r="Y169" s="1286"/>
      <c r="Z169" s="1287"/>
      <c r="AA169" s="347"/>
      <c r="AC169" s="336"/>
      <c r="AD169" s="333"/>
      <c r="AE169" s="358" t="s">
        <v>543</v>
      </c>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59"/>
      <c r="BC169" s="334"/>
      <c r="BD169" s="336"/>
      <c r="BF169" s="346" t="s">
        <v>544</v>
      </c>
    </row>
    <row r="170" spans="2:58" s="346" customFormat="1" ht="22.5" customHeight="1">
      <c r="B170" s="347"/>
      <c r="C170" s="1285"/>
      <c r="D170" s="1286"/>
      <c r="E170" s="1286"/>
      <c r="F170" s="1286"/>
      <c r="G170" s="1286"/>
      <c r="H170" s="1286"/>
      <c r="I170" s="1286"/>
      <c r="J170" s="1286"/>
      <c r="K170" s="1286"/>
      <c r="L170" s="1286"/>
      <c r="M170" s="1286"/>
      <c r="N170" s="1286"/>
      <c r="O170" s="1286"/>
      <c r="P170" s="1286"/>
      <c r="Q170" s="1286"/>
      <c r="R170" s="1286"/>
      <c r="S170" s="1286"/>
      <c r="T170" s="1286"/>
      <c r="U170" s="1286"/>
      <c r="V170" s="1286"/>
      <c r="W170" s="1286"/>
      <c r="X170" s="1286"/>
      <c r="Y170" s="1286"/>
      <c r="Z170" s="1287"/>
      <c r="AA170" s="347"/>
      <c r="AC170" s="336"/>
      <c r="AD170" s="333"/>
      <c r="AE170" s="358" t="s">
        <v>545</v>
      </c>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59"/>
      <c r="BC170" s="334"/>
      <c r="BD170" s="336"/>
      <c r="BF170" s="346" t="s">
        <v>546</v>
      </c>
    </row>
    <row r="171" spans="2:58" s="346" customFormat="1" ht="22.5" customHeight="1">
      <c r="B171" s="347"/>
      <c r="C171" s="1285"/>
      <c r="D171" s="1286"/>
      <c r="E171" s="1286"/>
      <c r="F171" s="1286"/>
      <c r="G171" s="1286"/>
      <c r="H171" s="1286"/>
      <c r="I171" s="1286"/>
      <c r="J171" s="1286"/>
      <c r="K171" s="1286"/>
      <c r="L171" s="1286"/>
      <c r="M171" s="1286"/>
      <c r="N171" s="1286"/>
      <c r="O171" s="1286"/>
      <c r="P171" s="1286"/>
      <c r="Q171" s="1286"/>
      <c r="R171" s="1286"/>
      <c r="S171" s="1286"/>
      <c r="T171" s="1286"/>
      <c r="U171" s="1286"/>
      <c r="V171" s="1286"/>
      <c r="W171" s="1286"/>
      <c r="X171" s="1286"/>
      <c r="Y171" s="1286"/>
      <c r="Z171" s="1287"/>
      <c r="AA171" s="347"/>
      <c r="AC171" s="336"/>
      <c r="AD171" s="333"/>
      <c r="AE171" s="358" t="s">
        <v>547</v>
      </c>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59"/>
      <c r="BC171" s="334"/>
      <c r="BD171" s="336"/>
      <c r="BF171" s="346" t="s">
        <v>548</v>
      </c>
    </row>
    <row r="172" spans="2:58" s="346" customFormat="1" ht="22.5" customHeight="1">
      <c r="B172" s="347"/>
      <c r="C172" s="1285"/>
      <c r="D172" s="1286"/>
      <c r="E172" s="1286"/>
      <c r="F172" s="1286"/>
      <c r="G172" s="1286"/>
      <c r="H172" s="1286"/>
      <c r="I172" s="1286"/>
      <c r="J172" s="1286"/>
      <c r="K172" s="1286"/>
      <c r="L172" s="1286"/>
      <c r="M172" s="1286"/>
      <c r="N172" s="1286"/>
      <c r="O172" s="1286"/>
      <c r="P172" s="1286"/>
      <c r="Q172" s="1286"/>
      <c r="R172" s="1286"/>
      <c r="S172" s="1286"/>
      <c r="T172" s="1286"/>
      <c r="U172" s="1286"/>
      <c r="V172" s="1286"/>
      <c r="W172" s="1286"/>
      <c r="X172" s="1286"/>
      <c r="Y172" s="1286"/>
      <c r="Z172" s="1287"/>
      <c r="AA172" s="347"/>
      <c r="AC172" s="336"/>
      <c r="AD172" s="333"/>
      <c r="AE172" s="358" t="s">
        <v>549</v>
      </c>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59"/>
      <c r="BC172" s="334"/>
      <c r="BD172" s="336"/>
      <c r="BF172" s="346" t="s">
        <v>550</v>
      </c>
    </row>
    <row r="173" spans="2:58" s="346" customFormat="1" ht="22.5" customHeight="1">
      <c r="B173" s="347"/>
      <c r="C173" s="1285"/>
      <c r="D173" s="1286"/>
      <c r="E173" s="1286"/>
      <c r="F173" s="1286"/>
      <c r="G173" s="1286"/>
      <c r="H173" s="1286"/>
      <c r="I173" s="1286"/>
      <c r="J173" s="1286"/>
      <c r="K173" s="1286"/>
      <c r="L173" s="1286"/>
      <c r="M173" s="1286"/>
      <c r="N173" s="1286"/>
      <c r="O173" s="1286"/>
      <c r="P173" s="1286"/>
      <c r="Q173" s="1286"/>
      <c r="R173" s="1286"/>
      <c r="S173" s="1286"/>
      <c r="T173" s="1286"/>
      <c r="U173" s="1286"/>
      <c r="V173" s="1286"/>
      <c r="W173" s="1286"/>
      <c r="X173" s="1286"/>
      <c r="Y173" s="1286"/>
      <c r="Z173" s="1287"/>
      <c r="AA173" s="347"/>
      <c r="AC173" s="336"/>
      <c r="AD173" s="348"/>
      <c r="AE173" s="360"/>
      <c r="AF173" s="330"/>
      <c r="AG173" s="330"/>
      <c r="AH173" s="330"/>
      <c r="AI173" s="330"/>
      <c r="AJ173" s="330"/>
      <c r="AK173" s="330"/>
      <c r="AL173" s="330"/>
      <c r="AM173" s="330"/>
      <c r="AN173" s="330"/>
      <c r="AO173" s="330"/>
      <c r="AP173" s="330"/>
      <c r="AQ173" s="330"/>
      <c r="AR173" s="330"/>
      <c r="AS173" s="330"/>
      <c r="AT173" s="330"/>
      <c r="AU173" s="330"/>
      <c r="AV173" s="330"/>
      <c r="AW173" s="330"/>
      <c r="AX173" s="330"/>
      <c r="AY173" s="330"/>
      <c r="AZ173" s="330"/>
      <c r="BA173" s="330"/>
      <c r="BB173" s="361"/>
      <c r="BC173" s="334"/>
      <c r="BD173" s="336"/>
      <c r="BF173" s="346" t="s">
        <v>551</v>
      </c>
    </row>
    <row r="174" spans="2:58" s="346" customFormat="1" ht="22.5" customHeight="1">
      <c r="B174" s="347"/>
      <c r="C174" s="1285"/>
      <c r="D174" s="1286"/>
      <c r="E174" s="1286"/>
      <c r="F174" s="1286"/>
      <c r="G174" s="1286"/>
      <c r="H174" s="1286"/>
      <c r="I174" s="1286"/>
      <c r="J174" s="1286"/>
      <c r="K174" s="1286"/>
      <c r="L174" s="1286"/>
      <c r="M174" s="1286"/>
      <c r="N174" s="1286"/>
      <c r="O174" s="1286"/>
      <c r="P174" s="1286"/>
      <c r="Q174" s="1286"/>
      <c r="R174" s="1286"/>
      <c r="S174" s="1286"/>
      <c r="T174" s="1286"/>
      <c r="U174" s="1286"/>
      <c r="V174" s="1286"/>
      <c r="W174" s="1286"/>
      <c r="X174" s="1286"/>
      <c r="Y174" s="1286"/>
      <c r="Z174" s="1287"/>
      <c r="AA174" s="347"/>
      <c r="AC174" s="336"/>
      <c r="AD174" s="329"/>
      <c r="AE174" s="1291" t="s">
        <v>552</v>
      </c>
      <c r="AF174" s="1292"/>
      <c r="AG174" s="1292"/>
      <c r="AH174" s="1292"/>
      <c r="AI174" s="1292"/>
      <c r="AJ174" s="1292"/>
      <c r="AK174" s="1292"/>
      <c r="AL174" s="1292"/>
      <c r="AM174" s="1292"/>
      <c r="AN174" s="1292"/>
      <c r="AO174" s="1292"/>
      <c r="AP174" s="1292"/>
      <c r="AQ174" s="1292"/>
      <c r="AR174" s="1292"/>
      <c r="AS174" s="1292"/>
      <c r="AT174" s="1292"/>
      <c r="AU174" s="1292"/>
      <c r="AV174" s="1292"/>
      <c r="AW174" s="1292"/>
      <c r="AX174" s="1292"/>
      <c r="AY174" s="1292"/>
      <c r="AZ174" s="1292"/>
      <c r="BA174" s="1292"/>
      <c r="BB174" s="1293"/>
      <c r="BC174" s="328"/>
      <c r="BD174" s="336"/>
      <c r="BF174" s="346" t="s">
        <v>553</v>
      </c>
    </row>
    <row r="175" spans="2:58" s="346" customFormat="1" ht="22.5" customHeight="1">
      <c r="B175" s="347"/>
      <c r="C175" s="1285"/>
      <c r="D175" s="1286"/>
      <c r="E175" s="1286"/>
      <c r="F175" s="1286"/>
      <c r="G175" s="1286"/>
      <c r="H175" s="1286"/>
      <c r="I175" s="1286"/>
      <c r="J175" s="1286"/>
      <c r="K175" s="1286"/>
      <c r="L175" s="1286"/>
      <c r="M175" s="1286"/>
      <c r="N175" s="1286"/>
      <c r="O175" s="1286"/>
      <c r="P175" s="1286"/>
      <c r="Q175" s="1286"/>
      <c r="R175" s="1286"/>
      <c r="S175" s="1286"/>
      <c r="T175" s="1286"/>
      <c r="U175" s="1286"/>
      <c r="V175" s="1286"/>
      <c r="W175" s="1286"/>
      <c r="X175" s="1286"/>
      <c r="Y175" s="1286"/>
      <c r="Z175" s="1287"/>
      <c r="AA175" s="347"/>
      <c r="AC175" s="336"/>
      <c r="AD175" s="329"/>
      <c r="AE175" s="358" t="s">
        <v>554</v>
      </c>
      <c r="AF175" s="327" t="s">
        <v>555</v>
      </c>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59"/>
      <c r="BC175" s="328"/>
      <c r="BD175" s="336"/>
      <c r="BF175" s="346" t="s">
        <v>556</v>
      </c>
    </row>
    <row r="176" spans="2:58" s="346" customFormat="1" ht="22.5" customHeight="1">
      <c r="B176" s="347"/>
      <c r="C176" s="1285"/>
      <c r="D176" s="1286"/>
      <c r="E176" s="1286"/>
      <c r="F176" s="1286"/>
      <c r="G176" s="1286"/>
      <c r="H176" s="1286"/>
      <c r="I176" s="1286"/>
      <c r="J176" s="1286"/>
      <c r="K176" s="1286"/>
      <c r="L176" s="1286"/>
      <c r="M176" s="1286"/>
      <c r="N176" s="1286"/>
      <c r="O176" s="1286"/>
      <c r="P176" s="1286"/>
      <c r="Q176" s="1286"/>
      <c r="R176" s="1286"/>
      <c r="S176" s="1286"/>
      <c r="T176" s="1286"/>
      <c r="U176" s="1286"/>
      <c r="V176" s="1286"/>
      <c r="W176" s="1286"/>
      <c r="X176" s="1286"/>
      <c r="Y176" s="1286"/>
      <c r="Z176" s="1287"/>
      <c r="AA176" s="347"/>
      <c r="AC176" s="336"/>
      <c r="AD176" s="329"/>
      <c r="AE176" s="358" t="s">
        <v>554</v>
      </c>
      <c r="AF176" s="327" t="s">
        <v>557</v>
      </c>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59"/>
      <c r="BC176" s="328"/>
      <c r="BD176" s="336"/>
      <c r="BF176" s="346" t="s">
        <v>558</v>
      </c>
    </row>
    <row r="177" spans="2:58" s="346" customFormat="1" ht="22.5" customHeight="1">
      <c r="B177" s="347"/>
      <c r="C177" s="1285"/>
      <c r="D177" s="1286"/>
      <c r="E177" s="1286"/>
      <c r="F177" s="1286"/>
      <c r="G177" s="1286"/>
      <c r="H177" s="1286"/>
      <c r="I177" s="1286"/>
      <c r="J177" s="1286"/>
      <c r="K177" s="1286"/>
      <c r="L177" s="1286"/>
      <c r="M177" s="1286"/>
      <c r="N177" s="1286"/>
      <c r="O177" s="1286"/>
      <c r="P177" s="1286"/>
      <c r="Q177" s="1286"/>
      <c r="R177" s="1286"/>
      <c r="S177" s="1286"/>
      <c r="T177" s="1286"/>
      <c r="U177" s="1286"/>
      <c r="V177" s="1286"/>
      <c r="W177" s="1286"/>
      <c r="X177" s="1286"/>
      <c r="Y177" s="1286"/>
      <c r="Z177" s="1287"/>
      <c r="AA177" s="347"/>
      <c r="AC177" s="336"/>
      <c r="AD177" s="329"/>
      <c r="AE177" s="358" t="s">
        <v>559</v>
      </c>
      <c r="AF177" s="327" t="s">
        <v>560</v>
      </c>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59"/>
      <c r="BC177" s="328"/>
      <c r="BD177" s="336"/>
      <c r="BF177" s="346" t="s">
        <v>561</v>
      </c>
    </row>
    <row r="178" spans="2:58" s="346" customFormat="1" ht="22.5" customHeight="1">
      <c r="B178" s="347"/>
      <c r="C178" s="1285"/>
      <c r="D178" s="1286"/>
      <c r="E178" s="1286"/>
      <c r="F178" s="1286"/>
      <c r="G178" s="1286"/>
      <c r="H178" s="1286"/>
      <c r="I178" s="1286"/>
      <c r="J178" s="1286"/>
      <c r="K178" s="1286"/>
      <c r="L178" s="1286"/>
      <c r="M178" s="1286"/>
      <c r="N178" s="1286"/>
      <c r="O178" s="1286"/>
      <c r="P178" s="1286"/>
      <c r="Q178" s="1286"/>
      <c r="R178" s="1286"/>
      <c r="S178" s="1286"/>
      <c r="T178" s="1286"/>
      <c r="U178" s="1286"/>
      <c r="V178" s="1286"/>
      <c r="W178" s="1286"/>
      <c r="X178" s="1286"/>
      <c r="Y178" s="1286"/>
      <c r="Z178" s="1287"/>
      <c r="AA178" s="347"/>
      <c r="AC178" s="336"/>
      <c r="AD178" s="329"/>
      <c r="AE178" s="358"/>
      <c r="AF178" s="327" t="s">
        <v>562</v>
      </c>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59"/>
      <c r="BC178" s="328"/>
      <c r="BD178" s="336"/>
      <c r="BF178" s="346" t="s">
        <v>563</v>
      </c>
    </row>
    <row r="179" spans="2:58" s="346" customFormat="1" ht="22.5" customHeight="1">
      <c r="B179" s="347"/>
      <c r="C179" s="1285"/>
      <c r="D179" s="1286"/>
      <c r="E179" s="1286"/>
      <c r="F179" s="1286"/>
      <c r="G179" s="1286"/>
      <c r="H179" s="1286"/>
      <c r="I179" s="1286"/>
      <c r="J179" s="1286"/>
      <c r="K179" s="1286"/>
      <c r="L179" s="1286"/>
      <c r="M179" s="1286"/>
      <c r="N179" s="1286"/>
      <c r="O179" s="1286"/>
      <c r="P179" s="1286"/>
      <c r="Q179" s="1286"/>
      <c r="R179" s="1286"/>
      <c r="S179" s="1286"/>
      <c r="T179" s="1286"/>
      <c r="U179" s="1286"/>
      <c r="V179" s="1286"/>
      <c r="W179" s="1286"/>
      <c r="X179" s="1286"/>
      <c r="Y179" s="1286"/>
      <c r="Z179" s="1287"/>
      <c r="AA179" s="347"/>
      <c r="AC179" s="336"/>
      <c r="AD179" s="329"/>
      <c r="AE179" s="358"/>
      <c r="AF179" s="327" t="s">
        <v>564</v>
      </c>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59"/>
      <c r="BC179" s="328"/>
      <c r="BD179" s="336"/>
      <c r="BF179" s="346" t="s">
        <v>565</v>
      </c>
    </row>
    <row r="180" spans="2:58" s="346" customFormat="1" ht="22.5" customHeight="1">
      <c r="B180" s="347"/>
      <c r="C180" s="1285"/>
      <c r="D180" s="1286"/>
      <c r="E180" s="1286"/>
      <c r="F180" s="1286"/>
      <c r="G180" s="1286"/>
      <c r="H180" s="1286"/>
      <c r="I180" s="1286"/>
      <c r="J180" s="1286"/>
      <c r="K180" s="1286"/>
      <c r="L180" s="1286"/>
      <c r="M180" s="1286"/>
      <c r="N180" s="1286"/>
      <c r="O180" s="1286"/>
      <c r="P180" s="1286"/>
      <c r="Q180" s="1286"/>
      <c r="R180" s="1286"/>
      <c r="S180" s="1286"/>
      <c r="T180" s="1286"/>
      <c r="U180" s="1286"/>
      <c r="V180" s="1286"/>
      <c r="W180" s="1286"/>
      <c r="X180" s="1286"/>
      <c r="Y180" s="1286"/>
      <c r="Z180" s="1287"/>
      <c r="AA180" s="347"/>
      <c r="AC180" s="336"/>
      <c r="AD180" s="329"/>
      <c r="AE180" s="358"/>
      <c r="AF180" s="327" t="s">
        <v>566</v>
      </c>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59"/>
      <c r="BC180" s="328"/>
      <c r="BD180" s="336"/>
      <c r="BF180" s="346" t="s">
        <v>567</v>
      </c>
    </row>
    <row r="181" spans="2:58" s="346" customFormat="1" ht="22.5" customHeight="1">
      <c r="B181" s="347"/>
      <c r="C181" s="1285"/>
      <c r="D181" s="1286"/>
      <c r="E181" s="1286"/>
      <c r="F181" s="1286"/>
      <c r="G181" s="1286"/>
      <c r="H181" s="1286"/>
      <c r="I181" s="1286"/>
      <c r="J181" s="1286"/>
      <c r="K181" s="1286"/>
      <c r="L181" s="1286"/>
      <c r="M181" s="1286"/>
      <c r="N181" s="1286"/>
      <c r="O181" s="1286"/>
      <c r="P181" s="1286"/>
      <c r="Q181" s="1286"/>
      <c r="R181" s="1286"/>
      <c r="S181" s="1286"/>
      <c r="T181" s="1286"/>
      <c r="U181" s="1286"/>
      <c r="V181" s="1286"/>
      <c r="W181" s="1286"/>
      <c r="X181" s="1286"/>
      <c r="Y181" s="1286"/>
      <c r="Z181" s="1287"/>
      <c r="AA181" s="347"/>
      <c r="AC181" s="336"/>
      <c r="AD181" s="329"/>
      <c r="AE181" s="358"/>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59"/>
      <c r="BC181" s="328"/>
      <c r="BD181" s="336"/>
      <c r="BF181" s="346" t="s">
        <v>568</v>
      </c>
    </row>
    <row r="182" spans="2:58" s="346" customFormat="1" ht="22.5" customHeight="1">
      <c r="B182" s="347"/>
      <c r="C182" s="1285"/>
      <c r="D182" s="1286"/>
      <c r="E182" s="1286"/>
      <c r="F182" s="1286"/>
      <c r="G182" s="1286"/>
      <c r="H182" s="1286"/>
      <c r="I182" s="1286"/>
      <c r="J182" s="1286"/>
      <c r="K182" s="1286"/>
      <c r="L182" s="1286"/>
      <c r="M182" s="1286"/>
      <c r="N182" s="1286"/>
      <c r="O182" s="1286"/>
      <c r="P182" s="1286"/>
      <c r="Q182" s="1286"/>
      <c r="R182" s="1286"/>
      <c r="S182" s="1286"/>
      <c r="T182" s="1286"/>
      <c r="U182" s="1286"/>
      <c r="V182" s="1286"/>
      <c r="W182" s="1286"/>
      <c r="X182" s="1286"/>
      <c r="Y182" s="1286"/>
      <c r="Z182" s="1287"/>
      <c r="AA182" s="347"/>
      <c r="AC182" s="336"/>
      <c r="AD182" s="329"/>
      <c r="AE182" s="358" t="s">
        <v>569</v>
      </c>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59"/>
      <c r="BC182" s="328"/>
      <c r="BD182" s="336"/>
      <c r="BF182" s="346" t="s">
        <v>570</v>
      </c>
    </row>
    <row r="183" spans="2:58" s="346" customFormat="1" ht="22.5" customHeight="1">
      <c r="B183" s="347"/>
      <c r="C183" s="1285"/>
      <c r="D183" s="1286"/>
      <c r="E183" s="1286"/>
      <c r="F183" s="1286"/>
      <c r="G183" s="1286"/>
      <c r="H183" s="1286"/>
      <c r="I183" s="1286"/>
      <c r="J183" s="1286"/>
      <c r="K183" s="1286"/>
      <c r="L183" s="1286"/>
      <c r="M183" s="1286"/>
      <c r="N183" s="1286"/>
      <c r="O183" s="1286"/>
      <c r="P183" s="1286"/>
      <c r="Q183" s="1286"/>
      <c r="R183" s="1286"/>
      <c r="S183" s="1286"/>
      <c r="T183" s="1286"/>
      <c r="U183" s="1286"/>
      <c r="V183" s="1286"/>
      <c r="W183" s="1286"/>
      <c r="X183" s="1286"/>
      <c r="Y183" s="1286"/>
      <c r="Z183" s="1287"/>
      <c r="AA183" s="347"/>
      <c r="AC183" s="336"/>
      <c r="AD183" s="333"/>
      <c r="AE183" s="1294" t="s">
        <v>571</v>
      </c>
      <c r="AF183" s="1295"/>
      <c r="AG183" s="1295"/>
      <c r="AH183" s="1295"/>
      <c r="AI183" s="1295"/>
      <c r="AJ183" s="1295"/>
      <c r="AK183" s="1295"/>
      <c r="AL183" s="1295"/>
      <c r="AM183" s="1295"/>
      <c r="AN183" s="1295"/>
      <c r="AO183" s="1295"/>
      <c r="AP183" s="1295"/>
      <c r="AQ183" s="1295"/>
      <c r="AR183" s="1295"/>
      <c r="AS183" s="1295"/>
      <c r="AT183" s="1295"/>
      <c r="AU183" s="1295"/>
      <c r="AV183" s="1295"/>
      <c r="AW183" s="1295"/>
      <c r="AX183" s="1295"/>
      <c r="AY183" s="1295"/>
      <c r="AZ183" s="1295"/>
      <c r="BA183" s="1295"/>
      <c r="BB183" s="1296"/>
      <c r="BC183" s="334"/>
      <c r="BD183" s="336"/>
      <c r="BF183" s="346" t="s">
        <v>572</v>
      </c>
    </row>
    <row r="184" spans="2:58" s="346" customFormat="1" ht="22.5" customHeight="1" thickBot="1">
      <c r="B184" s="347"/>
      <c r="C184" s="1288"/>
      <c r="D184" s="1289"/>
      <c r="E184" s="1289"/>
      <c r="F184" s="1289"/>
      <c r="G184" s="1289"/>
      <c r="H184" s="1289"/>
      <c r="I184" s="1289"/>
      <c r="J184" s="1289"/>
      <c r="K184" s="1289"/>
      <c r="L184" s="1289"/>
      <c r="M184" s="1289"/>
      <c r="N184" s="1289"/>
      <c r="O184" s="1289"/>
      <c r="P184" s="1289"/>
      <c r="Q184" s="1289"/>
      <c r="R184" s="1289"/>
      <c r="S184" s="1289"/>
      <c r="T184" s="1289"/>
      <c r="U184" s="1289"/>
      <c r="V184" s="1289"/>
      <c r="W184" s="1289"/>
      <c r="X184" s="1289"/>
      <c r="Y184" s="1289"/>
      <c r="Z184" s="1290"/>
      <c r="AA184" s="347"/>
      <c r="AC184" s="336"/>
      <c r="AD184" s="340"/>
      <c r="AE184" s="362"/>
      <c r="AF184" s="362"/>
      <c r="AG184" s="362"/>
      <c r="AH184" s="362"/>
      <c r="AI184" s="362"/>
      <c r="AJ184" s="362"/>
      <c r="AK184" s="362"/>
      <c r="AL184" s="362"/>
      <c r="AM184" s="362"/>
      <c r="AN184" s="362"/>
      <c r="AO184" s="362"/>
      <c r="AP184" s="362"/>
      <c r="AQ184" s="362"/>
      <c r="AR184" s="362"/>
      <c r="AS184" s="362"/>
      <c r="AT184" s="362"/>
      <c r="AU184" s="362"/>
      <c r="AV184" s="362"/>
      <c r="AW184" s="362"/>
      <c r="AX184" s="362"/>
      <c r="AY184" s="362"/>
      <c r="AZ184" s="362"/>
      <c r="BA184" s="362"/>
      <c r="BB184" s="362"/>
      <c r="BC184" s="342"/>
      <c r="BD184" s="336"/>
      <c r="BF184" s="346" t="s">
        <v>573</v>
      </c>
    </row>
    <row r="185" spans="4:58" s="346" customFormat="1" ht="3.75" customHeight="1">
      <c r="D185" s="347"/>
      <c r="E185" s="347"/>
      <c r="F185" s="347"/>
      <c r="G185" s="347"/>
      <c r="AC185" s="319"/>
      <c r="AD185" s="317"/>
      <c r="AE185" s="317"/>
      <c r="AF185" s="317"/>
      <c r="AG185" s="317"/>
      <c r="AH185" s="317"/>
      <c r="AI185" s="317"/>
      <c r="AJ185" s="317"/>
      <c r="AK185" s="317"/>
      <c r="AL185" s="317"/>
      <c r="AM185" s="317"/>
      <c r="AN185" s="317"/>
      <c r="AO185" s="317"/>
      <c r="AP185" s="317"/>
      <c r="AQ185" s="317"/>
      <c r="AR185" s="317"/>
      <c r="AS185" s="317"/>
      <c r="AT185" s="317"/>
      <c r="AU185" s="317"/>
      <c r="AV185" s="317"/>
      <c r="AW185" s="317"/>
      <c r="AX185" s="317"/>
      <c r="AY185" s="317"/>
      <c r="AZ185" s="317"/>
      <c r="BA185" s="317"/>
      <c r="BB185" s="317"/>
      <c r="BC185" s="317"/>
      <c r="BD185" s="319"/>
      <c r="BF185" s="346" t="s">
        <v>574</v>
      </c>
    </row>
    <row r="186" spans="29:58" s="346" customFormat="1" ht="3.75" customHeight="1" thickBot="1">
      <c r="AC186" s="319"/>
      <c r="AD186" s="319"/>
      <c r="AE186" s="319"/>
      <c r="AF186" s="319"/>
      <c r="AG186" s="319"/>
      <c r="AH186" s="319"/>
      <c r="AI186" s="319"/>
      <c r="AJ186" s="319"/>
      <c r="AK186" s="319"/>
      <c r="AL186" s="319"/>
      <c r="AM186" s="319"/>
      <c r="AN186" s="319"/>
      <c r="AO186" s="319"/>
      <c r="AP186" s="319"/>
      <c r="AQ186" s="319"/>
      <c r="AR186" s="319"/>
      <c r="AS186" s="319"/>
      <c r="AT186" s="319"/>
      <c r="AU186" s="319"/>
      <c r="AV186" s="319"/>
      <c r="AW186" s="319"/>
      <c r="AX186" s="319"/>
      <c r="AY186" s="319"/>
      <c r="AZ186" s="319"/>
      <c r="BA186" s="319"/>
      <c r="BB186" s="319"/>
      <c r="BC186" s="319"/>
      <c r="BD186" s="319"/>
      <c r="BF186" s="346" t="s">
        <v>575</v>
      </c>
    </row>
    <row r="187" spans="2:58" s="346" customFormat="1" ht="22.5" customHeight="1">
      <c r="B187" s="347"/>
      <c r="C187" s="1297" t="s">
        <v>399</v>
      </c>
      <c r="D187" s="1297"/>
      <c r="E187" s="1297"/>
      <c r="F187" s="1297"/>
      <c r="G187" s="1297"/>
      <c r="H187" s="1297"/>
      <c r="I187" s="1297"/>
      <c r="J187" s="1297"/>
      <c r="K187" s="1297"/>
      <c r="L187" s="1297"/>
      <c r="M187" s="1297"/>
      <c r="N187" s="1297"/>
      <c r="O187" s="1297"/>
      <c r="P187" s="1297"/>
      <c r="Q187" s="1297"/>
      <c r="R187" s="1297"/>
      <c r="S187" s="1297"/>
      <c r="T187" s="1297"/>
      <c r="U187" s="1297"/>
      <c r="V187" s="1297"/>
      <c r="W187" s="1297"/>
      <c r="X187" s="1297"/>
      <c r="Y187" s="1297"/>
      <c r="Z187" s="347"/>
      <c r="AA187" s="347"/>
      <c r="AC187" s="319"/>
      <c r="AD187" s="324"/>
      <c r="AE187" s="1114"/>
      <c r="AF187" s="1114"/>
      <c r="AG187" s="1114"/>
      <c r="AH187" s="1114"/>
      <c r="AI187" s="1114"/>
      <c r="AJ187" s="1114"/>
      <c r="AK187" s="1114"/>
      <c r="AL187" s="1114"/>
      <c r="AM187" s="1114"/>
      <c r="AN187" s="1114"/>
      <c r="AO187" s="1114"/>
      <c r="AP187" s="1114"/>
      <c r="AQ187" s="1114"/>
      <c r="AR187" s="1114"/>
      <c r="AS187" s="1114"/>
      <c r="AT187" s="1114"/>
      <c r="AU187" s="1114"/>
      <c r="AV187" s="1114"/>
      <c r="AW187" s="1114"/>
      <c r="AX187" s="1114"/>
      <c r="AY187" s="1114"/>
      <c r="AZ187" s="1114"/>
      <c r="BA187" s="1114"/>
      <c r="BB187" s="1114"/>
      <c r="BC187" s="325"/>
      <c r="BD187" s="319"/>
      <c r="BF187" s="346" t="s">
        <v>576</v>
      </c>
    </row>
    <row r="188" spans="2:58" s="346" customFormat="1" ht="22.5" customHeight="1">
      <c r="B188" s="347"/>
      <c r="C188" s="1297"/>
      <c r="D188" s="1297"/>
      <c r="E188" s="1297"/>
      <c r="F188" s="1297"/>
      <c r="G188" s="1297"/>
      <c r="H188" s="1297"/>
      <c r="I188" s="1297"/>
      <c r="J188" s="1297"/>
      <c r="K188" s="1297"/>
      <c r="L188" s="1297"/>
      <c r="M188" s="1297"/>
      <c r="N188" s="1297"/>
      <c r="O188" s="1297"/>
      <c r="P188" s="1297"/>
      <c r="Q188" s="1297"/>
      <c r="R188" s="1297"/>
      <c r="S188" s="1297"/>
      <c r="T188" s="1297"/>
      <c r="U188" s="1297"/>
      <c r="V188" s="1297"/>
      <c r="W188" s="1297"/>
      <c r="X188" s="1297"/>
      <c r="Y188" s="1297"/>
      <c r="Z188" s="347"/>
      <c r="AA188" s="347"/>
      <c r="AC188" s="319"/>
      <c r="AD188" s="326"/>
      <c r="AE188" s="1080"/>
      <c r="AF188" s="1080"/>
      <c r="AG188" s="1080"/>
      <c r="AH188" s="1080"/>
      <c r="AI188" s="1080"/>
      <c r="AJ188" s="1080"/>
      <c r="AK188" s="1080"/>
      <c r="AL188" s="1080"/>
      <c r="AM188" s="1080"/>
      <c r="AN188" s="1080"/>
      <c r="AO188" s="1080"/>
      <c r="AP188" s="1080"/>
      <c r="AQ188" s="1080"/>
      <c r="AR188" s="1080"/>
      <c r="AS188" s="1080"/>
      <c r="AT188" s="1080"/>
      <c r="AU188" s="1080"/>
      <c r="AV188" s="1080"/>
      <c r="AW188" s="1080"/>
      <c r="AX188" s="1080"/>
      <c r="AY188" s="1080"/>
      <c r="AZ188" s="1080"/>
      <c r="BA188" s="1080"/>
      <c r="BB188" s="1080"/>
      <c r="BC188" s="328"/>
      <c r="BD188" s="319"/>
      <c r="BF188" s="346" t="s">
        <v>577</v>
      </c>
    </row>
    <row r="189" spans="2:58" s="346" customFormat="1" ht="22.5" customHeight="1">
      <c r="B189" s="347"/>
      <c r="C189" s="363"/>
      <c r="D189" s="1266">
        <v>1</v>
      </c>
      <c r="E189" s="1266"/>
      <c r="F189" s="1267"/>
      <c r="G189" s="1267"/>
      <c r="H189" s="1267"/>
      <c r="I189" s="1267"/>
      <c r="J189" s="1267"/>
      <c r="K189" s="1267"/>
      <c r="L189" s="1267"/>
      <c r="M189" s="1267"/>
      <c r="N189" s="1267"/>
      <c r="O189" s="1267"/>
      <c r="P189" s="1267"/>
      <c r="Q189" s="1267"/>
      <c r="R189" s="1267"/>
      <c r="S189" s="1267"/>
      <c r="T189" s="1267"/>
      <c r="U189" s="1267"/>
      <c r="V189" s="1267"/>
      <c r="W189" s="1267"/>
      <c r="X189" s="1267"/>
      <c r="Y189" s="1267"/>
      <c r="Z189" s="1267"/>
      <c r="AA189" s="347"/>
      <c r="AC189" s="319"/>
      <c r="AD189" s="329"/>
      <c r="AE189" s="1080"/>
      <c r="AF189" s="1080"/>
      <c r="AG189" s="1080"/>
      <c r="AH189" s="1080"/>
      <c r="AI189" s="1080"/>
      <c r="AJ189" s="1080"/>
      <c r="AK189" s="1080"/>
      <c r="AL189" s="1080"/>
      <c r="AM189" s="1080"/>
      <c r="AN189" s="1080"/>
      <c r="AO189" s="1080"/>
      <c r="AP189" s="1080"/>
      <c r="AQ189" s="1080"/>
      <c r="AR189" s="1080"/>
      <c r="AS189" s="1080"/>
      <c r="AT189" s="1080"/>
      <c r="AU189" s="1080"/>
      <c r="AV189" s="1080"/>
      <c r="AW189" s="1080"/>
      <c r="AX189" s="1080"/>
      <c r="AY189" s="1080"/>
      <c r="AZ189" s="1080"/>
      <c r="BA189" s="1080"/>
      <c r="BB189" s="1080"/>
      <c r="BC189" s="328"/>
      <c r="BD189" s="319"/>
      <c r="BF189" s="346" t="s">
        <v>578</v>
      </c>
    </row>
    <row r="190" spans="2:58" s="346" customFormat="1" ht="22.5" customHeight="1">
      <c r="B190" s="347"/>
      <c r="C190" s="363"/>
      <c r="D190" s="1266">
        <v>2</v>
      </c>
      <c r="E190" s="1266"/>
      <c r="F190" s="1267"/>
      <c r="G190" s="1267"/>
      <c r="H190" s="1267"/>
      <c r="I190" s="1267"/>
      <c r="J190" s="1267"/>
      <c r="K190" s="1267"/>
      <c r="L190" s="1267"/>
      <c r="M190" s="1267"/>
      <c r="N190" s="1267"/>
      <c r="O190" s="1267"/>
      <c r="P190" s="1267"/>
      <c r="Q190" s="1267"/>
      <c r="R190" s="1267"/>
      <c r="S190" s="1267"/>
      <c r="T190" s="1267"/>
      <c r="U190" s="1267"/>
      <c r="V190" s="1267"/>
      <c r="W190" s="1267"/>
      <c r="X190" s="1267"/>
      <c r="Y190" s="1267"/>
      <c r="Z190" s="1267"/>
      <c r="AA190" s="347"/>
      <c r="AC190" s="319"/>
      <c r="AD190" s="329"/>
      <c r="AE190" s="1080"/>
      <c r="AF190" s="1080"/>
      <c r="AG190" s="1080"/>
      <c r="AH190" s="1080"/>
      <c r="AI190" s="1080"/>
      <c r="AJ190" s="1080"/>
      <c r="AK190" s="1080"/>
      <c r="AL190" s="1080"/>
      <c r="AM190" s="1080"/>
      <c r="AN190" s="1080"/>
      <c r="AO190" s="1080"/>
      <c r="AP190" s="1080"/>
      <c r="AQ190" s="1080"/>
      <c r="AR190" s="1080"/>
      <c r="AS190" s="1080"/>
      <c r="AT190" s="1080"/>
      <c r="AU190" s="1080"/>
      <c r="AV190" s="1080"/>
      <c r="AW190" s="1080"/>
      <c r="AX190" s="1080"/>
      <c r="AY190" s="1080"/>
      <c r="AZ190" s="1080"/>
      <c r="BA190" s="1080"/>
      <c r="BB190" s="1080"/>
      <c r="BC190" s="328"/>
      <c r="BD190" s="319"/>
      <c r="BF190" s="346" t="s">
        <v>579</v>
      </c>
    </row>
    <row r="191" spans="2:58" s="346" customFormat="1" ht="22.5" customHeight="1">
      <c r="B191" s="347"/>
      <c r="C191" s="363"/>
      <c r="D191" s="1266">
        <v>3</v>
      </c>
      <c r="E191" s="1266"/>
      <c r="F191" s="1267"/>
      <c r="G191" s="1267"/>
      <c r="H191" s="1267"/>
      <c r="I191" s="1267"/>
      <c r="J191" s="1267"/>
      <c r="K191" s="1267"/>
      <c r="L191" s="1267"/>
      <c r="M191" s="1267"/>
      <c r="N191" s="1267"/>
      <c r="O191" s="1267"/>
      <c r="P191" s="1267"/>
      <c r="Q191" s="1267"/>
      <c r="R191" s="1267"/>
      <c r="S191" s="1267"/>
      <c r="T191" s="1267"/>
      <c r="U191" s="1267"/>
      <c r="V191" s="1267"/>
      <c r="W191" s="1267"/>
      <c r="X191" s="1267"/>
      <c r="Y191" s="1267"/>
      <c r="Z191" s="1267"/>
      <c r="AA191" s="347"/>
      <c r="AC191" s="319"/>
      <c r="AD191" s="329" t="s">
        <v>378</v>
      </c>
      <c r="AE191" s="1080" t="s">
        <v>580</v>
      </c>
      <c r="AF191" s="1080"/>
      <c r="AG191" s="1080"/>
      <c r="AH191" s="1080"/>
      <c r="AI191" s="1080"/>
      <c r="AJ191" s="1080"/>
      <c r="AK191" s="1080"/>
      <c r="AL191" s="1080"/>
      <c r="AM191" s="1080"/>
      <c r="AN191" s="1080"/>
      <c r="AO191" s="1080"/>
      <c r="AP191" s="1080"/>
      <c r="AQ191" s="1080"/>
      <c r="AR191" s="1080"/>
      <c r="AS191" s="1080"/>
      <c r="AT191" s="1080"/>
      <c r="AU191" s="1080"/>
      <c r="AV191" s="1080"/>
      <c r="AW191" s="1080"/>
      <c r="AX191" s="1080"/>
      <c r="AY191" s="1080"/>
      <c r="AZ191" s="1080"/>
      <c r="BA191" s="1080"/>
      <c r="BB191" s="1080"/>
      <c r="BC191" s="328"/>
      <c r="BD191" s="319"/>
      <c r="BF191" s="346" t="s">
        <v>581</v>
      </c>
    </row>
    <row r="192" spans="2:58" s="346" customFormat="1" ht="22.5" customHeight="1">
      <c r="B192" s="347"/>
      <c r="C192" s="363"/>
      <c r="D192" s="1266">
        <v>4</v>
      </c>
      <c r="E192" s="1266"/>
      <c r="F192" s="1267"/>
      <c r="G192" s="1267"/>
      <c r="H192" s="1267"/>
      <c r="I192" s="1267"/>
      <c r="J192" s="1267"/>
      <c r="K192" s="1267"/>
      <c r="L192" s="1267"/>
      <c r="M192" s="1267"/>
      <c r="N192" s="1267"/>
      <c r="O192" s="1267"/>
      <c r="P192" s="1267"/>
      <c r="Q192" s="1267"/>
      <c r="R192" s="1267"/>
      <c r="S192" s="1267"/>
      <c r="T192" s="1267"/>
      <c r="U192" s="1267"/>
      <c r="V192" s="1267"/>
      <c r="W192" s="1267"/>
      <c r="X192" s="1267"/>
      <c r="Y192" s="1267"/>
      <c r="Z192" s="1267"/>
      <c r="AA192" s="347"/>
      <c r="AC192" s="319"/>
      <c r="AD192" s="329"/>
      <c r="AE192" s="1080" t="s">
        <v>582</v>
      </c>
      <c r="AF192" s="1080"/>
      <c r="AG192" s="1080"/>
      <c r="AH192" s="1080"/>
      <c r="AI192" s="1080"/>
      <c r="AJ192" s="1080"/>
      <c r="AK192" s="1080"/>
      <c r="AL192" s="1080"/>
      <c r="AM192" s="1080"/>
      <c r="AN192" s="1080"/>
      <c r="AO192" s="1080"/>
      <c r="AP192" s="1080"/>
      <c r="AQ192" s="1080"/>
      <c r="AR192" s="1080"/>
      <c r="AS192" s="1080"/>
      <c r="AT192" s="1080"/>
      <c r="AU192" s="1080"/>
      <c r="AV192" s="1080"/>
      <c r="AW192" s="1080"/>
      <c r="AX192" s="1080"/>
      <c r="AY192" s="1080"/>
      <c r="AZ192" s="1080"/>
      <c r="BA192" s="1080"/>
      <c r="BB192" s="1080"/>
      <c r="BC192" s="328"/>
      <c r="BD192" s="319"/>
      <c r="BF192" s="346" t="s">
        <v>583</v>
      </c>
    </row>
    <row r="193" spans="2:58" s="346" customFormat="1" ht="22.5" customHeight="1">
      <c r="B193" s="347"/>
      <c r="C193" s="363"/>
      <c r="D193" s="1266">
        <v>5</v>
      </c>
      <c r="E193" s="1266"/>
      <c r="F193" s="1267"/>
      <c r="G193" s="1267"/>
      <c r="H193" s="1267"/>
      <c r="I193" s="1267"/>
      <c r="J193" s="1267"/>
      <c r="K193" s="1267"/>
      <c r="L193" s="1267"/>
      <c r="M193" s="1267"/>
      <c r="N193" s="1267"/>
      <c r="O193" s="1267"/>
      <c r="P193" s="1267"/>
      <c r="Q193" s="1267"/>
      <c r="R193" s="1267"/>
      <c r="S193" s="1267"/>
      <c r="T193" s="1267"/>
      <c r="U193" s="1267"/>
      <c r="V193" s="1267"/>
      <c r="W193" s="1267"/>
      <c r="X193" s="1267"/>
      <c r="Y193" s="1267"/>
      <c r="Z193" s="1267"/>
      <c r="AA193" s="347"/>
      <c r="AC193" s="319"/>
      <c r="AD193" s="329"/>
      <c r="AE193" s="327" t="s">
        <v>584</v>
      </c>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8"/>
      <c r="BD193" s="319"/>
      <c r="BF193" s="346" t="s">
        <v>585</v>
      </c>
    </row>
    <row r="194" spans="2:58" s="346" customFormat="1" ht="22.5" customHeight="1">
      <c r="B194" s="347"/>
      <c r="C194" s="363"/>
      <c r="D194" s="1266">
        <v>6</v>
      </c>
      <c r="E194" s="1266"/>
      <c r="F194" s="1267"/>
      <c r="G194" s="1267"/>
      <c r="H194" s="1267"/>
      <c r="I194" s="1267"/>
      <c r="J194" s="1267"/>
      <c r="K194" s="1267"/>
      <c r="L194" s="1267"/>
      <c r="M194" s="1267"/>
      <c r="N194" s="1267"/>
      <c r="O194" s="1267"/>
      <c r="P194" s="1267"/>
      <c r="Q194" s="1267"/>
      <c r="R194" s="1267"/>
      <c r="S194" s="1267"/>
      <c r="T194" s="1267"/>
      <c r="U194" s="1267"/>
      <c r="V194" s="1267"/>
      <c r="W194" s="1267"/>
      <c r="X194" s="1267"/>
      <c r="Y194" s="1267"/>
      <c r="Z194" s="1267"/>
      <c r="AA194" s="347"/>
      <c r="AC194" s="319"/>
      <c r="AD194" s="329"/>
      <c r="AE194" s="1080"/>
      <c r="AF194" s="1080"/>
      <c r="AG194" s="1080"/>
      <c r="AH194" s="1080"/>
      <c r="AI194" s="1080"/>
      <c r="AJ194" s="1080"/>
      <c r="AK194" s="1080"/>
      <c r="AL194" s="1080"/>
      <c r="AM194" s="1080"/>
      <c r="AN194" s="1080"/>
      <c r="AO194" s="1080"/>
      <c r="AP194" s="1080"/>
      <c r="AQ194" s="1080"/>
      <c r="AR194" s="1080"/>
      <c r="AS194" s="1080"/>
      <c r="AT194" s="1080"/>
      <c r="AU194" s="1080"/>
      <c r="AV194" s="1080"/>
      <c r="AW194" s="1080"/>
      <c r="AX194" s="1080"/>
      <c r="AY194" s="1080"/>
      <c r="AZ194" s="1080"/>
      <c r="BA194" s="1080"/>
      <c r="BB194" s="1080"/>
      <c r="BC194" s="328"/>
      <c r="BD194" s="319"/>
      <c r="BF194" s="346" t="s">
        <v>586</v>
      </c>
    </row>
    <row r="195" spans="2:58" s="346" customFormat="1" ht="22.5" customHeight="1">
      <c r="B195" s="347"/>
      <c r="C195" s="363"/>
      <c r="D195" s="1266">
        <v>7</v>
      </c>
      <c r="E195" s="1266"/>
      <c r="F195" s="1267"/>
      <c r="G195" s="1267"/>
      <c r="H195" s="1267"/>
      <c r="I195" s="1267"/>
      <c r="J195" s="1267"/>
      <c r="K195" s="1267"/>
      <c r="L195" s="1267"/>
      <c r="M195" s="1267"/>
      <c r="N195" s="1267"/>
      <c r="O195" s="1267"/>
      <c r="P195" s="1267"/>
      <c r="Q195" s="1267"/>
      <c r="R195" s="1267"/>
      <c r="S195" s="1267"/>
      <c r="T195" s="1267"/>
      <c r="U195" s="1267"/>
      <c r="V195" s="1267"/>
      <c r="W195" s="1267"/>
      <c r="X195" s="1267"/>
      <c r="Y195" s="1267"/>
      <c r="Z195" s="1267"/>
      <c r="AA195" s="347"/>
      <c r="AC195" s="319"/>
      <c r="AD195" s="329"/>
      <c r="AE195" s="1279" t="s">
        <v>587</v>
      </c>
      <c r="AF195" s="1280"/>
      <c r="AG195" s="1280"/>
      <c r="AH195" s="1280"/>
      <c r="AI195" s="1280"/>
      <c r="AJ195" s="1280"/>
      <c r="AK195" s="1280"/>
      <c r="AL195" s="1280"/>
      <c r="AM195" s="1280"/>
      <c r="AN195" s="1280"/>
      <c r="AO195" s="1280"/>
      <c r="AP195" s="1280"/>
      <c r="AQ195" s="1280"/>
      <c r="AR195" s="1280"/>
      <c r="AS195" s="1280"/>
      <c r="AT195" s="1280"/>
      <c r="AU195" s="1280"/>
      <c r="AV195" s="1280"/>
      <c r="AW195" s="1280"/>
      <c r="AX195" s="1280"/>
      <c r="AY195" s="1280"/>
      <c r="AZ195" s="1280"/>
      <c r="BA195" s="1280"/>
      <c r="BB195" s="1281"/>
      <c r="BC195" s="328"/>
      <c r="BD195" s="319"/>
      <c r="BF195" s="346" t="s">
        <v>588</v>
      </c>
    </row>
    <row r="196" spans="2:58" s="346" customFormat="1" ht="22.5" customHeight="1">
      <c r="B196" s="347"/>
      <c r="C196" s="363"/>
      <c r="D196" s="1266">
        <v>8</v>
      </c>
      <c r="E196" s="1266"/>
      <c r="F196" s="1267"/>
      <c r="G196" s="1267"/>
      <c r="H196" s="1267"/>
      <c r="I196" s="1267"/>
      <c r="J196" s="1267"/>
      <c r="K196" s="1267"/>
      <c r="L196" s="1267"/>
      <c r="M196" s="1267"/>
      <c r="N196" s="1267"/>
      <c r="O196" s="1267"/>
      <c r="P196" s="1267"/>
      <c r="Q196" s="1267"/>
      <c r="R196" s="1267"/>
      <c r="S196" s="1267"/>
      <c r="T196" s="1267"/>
      <c r="U196" s="1267"/>
      <c r="V196" s="1267"/>
      <c r="W196" s="1267"/>
      <c r="X196" s="1267"/>
      <c r="Y196" s="1267"/>
      <c r="Z196" s="1267"/>
      <c r="AA196" s="347"/>
      <c r="AC196" s="319"/>
      <c r="AD196" s="329"/>
      <c r="AE196" s="1277" t="s">
        <v>522</v>
      </c>
      <c r="AF196" s="1080"/>
      <c r="AG196" s="1080"/>
      <c r="AH196" s="1080"/>
      <c r="AI196" s="1080"/>
      <c r="AJ196" s="1080"/>
      <c r="AK196" s="1080"/>
      <c r="AL196" s="1080"/>
      <c r="AM196" s="1080"/>
      <c r="AN196" s="1080"/>
      <c r="AO196" s="1080"/>
      <c r="AP196" s="1080"/>
      <c r="AQ196" s="1080"/>
      <c r="AR196" s="1080"/>
      <c r="AS196" s="1080"/>
      <c r="AT196" s="1080"/>
      <c r="AU196" s="1080"/>
      <c r="AV196" s="1080"/>
      <c r="AW196" s="1080"/>
      <c r="AX196" s="1080"/>
      <c r="AY196" s="1080"/>
      <c r="AZ196" s="1080"/>
      <c r="BA196" s="1080"/>
      <c r="BB196" s="1278"/>
      <c r="BC196" s="328"/>
      <c r="BD196" s="319"/>
      <c r="BF196" s="346" t="s">
        <v>589</v>
      </c>
    </row>
    <row r="197" spans="2:58" s="346" customFormat="1" ht="22.5" customHeight="1">
      <c r="B197" s="347"/>
      <c r="C197" s="363"/>
      <c r="D197" s="1266">
        <v>9</v>
      </c>
      <c r="E197" s="1266"/>
      <c r="F197" s="1267"/>
      <c r="G197" s="1267"/>
      <c r="H197" s="1267"/>
      <c r="I197" s="1267"/>
      <c r="J197" s="1267"/>
      <c r="K197" s="1267"/>
      <c r="L197" s="1267"/>
      <c r="M197" s="1267"/>
      <c r="N197" s="1267"/>
      <c r="O197" s="1267"/>
      <c r="P197" s="1267"/>
      <c r="Q197" s="1267"/>
      <c r="R197" s="1267"/>
      <c r="S197" s="1267"/>
      <c r="T197" s="1267"/>
      <c r="U197" s="1267"/>
      <c r="V197" s="1267"/>
      <c r="W197" s="1267"/>
      <c r="X197" s="1267"/>
      <c r="Y197" s="1267"/>
      <c r="Z197" s="1267"/>
      <c r="AA197" s="347"/>
      <c r="AC197" s="319"/>
      <c r="AD197" s="329"/>
      <c r="AE197" s="1277" t="s">
        <v>590</v>
      </c>
      <c r="AF197" s="1080"/>
      <c r="AG197" s="1080"/>
      <c r="AH197" s="1080"/>
      <c r="AI197" s="1080"/>
      <c r="AJ197" s="1080"/>
      <c r="AK197" s="1080"/>
      <c r="AL197" s="1080"/>
      <c r="AM197" s="1080"/>
      <c r="AN197" s="1080"/>
      <c r="AO197" s="1080"/>
      <c r="AP197" s="1080"/>
      <c r="AQ197" s="1080"/>
      <c r="AR197" s="1080"/>
      <c r="AS197" s="1080"/>
      <c r="AT197" s="1080"/>
      <c r="AU197" s="1080"/>
      <c r="AV197" s="1080"/>
      <c r="AW197" s="1080"/>
      <c r="AX197" s="1080"/>
      <c r="AY197" s="1080"/>
      <c r="AZ197" s="1080"/>
      <c r="BA197" s="1080"/>
      <c r="BB197" s="1278"/>
      <c r="BC197" s="328"/>
      <c r="BD197" s="319"/>
      <c r="BF197" s="346" t="s">
        <v>591</v>
      </c>
    </row>
    <row r="198" spans="2:58" s="346" customFormat="1" ht="22.5" customHeight="1">
      <c r="B198" s="347"/>
      <c r="C198" s="363"/>
      <c r="D198" s="1266">
        <v>10</v>
      </c>
      <c r="E198" s="1266"/>
      <c r="F198" s="1267"/>
      <c r="G198" s="1267"/>
      <c r="H198" s="1267"/>
      <c r="I198" s="1267"/>
      <c r="J198" s="1267"/>
      <c r="K198" s="1267"/>
      <c r="L198" s="1267"/>
      <c r="M198" s="1267"/>
      <c r="N198" s="1267"/>
      <c r="O198" s="1267"/>
      <c r="P198" s="1267"/>
      <c r="Q198" s="1267"/>
      <c r="R198" s="1267"/>
      <c r="S198" s="1267"/>
      <c r="T198" s="1267"/>
      <c r="U198" s="1267"/>
      <c r="V198" s="1267"/>
      <c r="W198" s="1267"/>
      <c r="X198" s="1267"/>
      <c r="Y198" s="1267"/>
      <c r="Z198" s="1267"/>
      <c r="AA198" s="347"/>
      <c r="AC198" s="319"/>
      <c r="AD198" s="329"/>
      <c r="AE198" s="1277" t="s">
        <v>592</v>
      </c>
      <c r="AF198" s="1080"/>
      <c r="AG198" s="1080"/>
      <c r="AH198" s="1080"/>
      <c r="AI198" s="1080"/>
      <c r="AJ198" s="1080"/>
      <c r="AK198" s="1080"/>
      <c r="AL198" s="1080"/>
      <c r="AM198" s="1080"/>
      <c r="AN198" s="1080"/>
      <c r="AO198" s="1080"/>
      <c r="AP198" s="1080"/>
      <c r="AQ198" s="1080"/>
      <c r="AR198" s="1080"/>
      <c r="AS198" s="1080"/>
      <c r="AT198" s="1080"/>
      <c r="AU198" s="1080"/>
      <c r="AV198" s="1080"/>
      <c r="AW198" s="1080"/>
      <c r="AX198" s="1080"/>
      <c r="AY198" s="1080"/>
      <c r="AZ198" s="1080"/>
      <c r="BA198" s="1080"/>
      <c r="BB198" s="1278"/>
      <c r="BC198" s="328"/>
      <c r="BD198" s="319"/>
      <c r="BF198" s="346" t="s">
        <v>593</v>
      </c>
    </row>
    <row r="199" spans="2:58" s="346" customFormat="1" ht="22.5" customHeight="1">
      <c r="B199" s="347"/>
      <c r="C199" s="363"/>
      <c r="D199" s="1266">
        <v>11</v>
      </c>
      <c r="E199" s="1266"/>
      <c r="F199" s="1267"/>
      <c r="G199" s="1267"/>
      <c r="H199" s="1267"/>
      <c r="I199" s="1267"/>
      <c r="J199" s="1267"/>
      <c r="K199" s="1267"/>
      <c r="L199" s="1267"/>
      <c r="M199" s="1267"/>
      <c r="N199" s="1267"/>
      <c r="O199" s="1267"/>
      <c r="P199" s="1267"/>
      <c r="Q199" s="1267"/>
      <c r="R199" s="1267"/>
      <c r="S199" s="1267"/>
      <c r="T199" s="1267"/>
      <c r="U199" s="1267"/>
      <c r="V199" s="1267"/>
      <c r="W199" s="1267"/>
      <c r="X199" s="1267"/>
      <c r="Y199" s="1267"/>
      <c r="Z199" s="1267"/>
      <c r="AA199" s="347"/>
      <c r="AC199" s="319"/>
      <c r="AD199" s="329"/>
      <c r="AE199" s="1277" t="s">
        <v>594</v>
      </c>
      <c r="AF199" s="1080"/>
      <c r="AG199" s="1080"/>
      <c r="AH199" s="1080"/>
      <c r="AI199" s="1080"/>
      <c r="AJ199" s="1080"/>
      <c r="AK199" s="1080"/>
      <c r="AL199" s="1080"/>
      <c r="AM199" s="1080"/>
      <c r="AN199" s="1080"/>
      <c r="AO199" s="1080"/>
      <c r="AP199" s="1080"/>
      <c r="AQ199" s="1080"/>
      <c r="AR199" s="1080"/>
      <c r="AS199" s="1080"/>
      <c r="AT199" s="1080"/>
      <c r="AU199" s="1080"/>
      <c r="AV199" s="1080"/>
      <c r="AW199" s="1080"/>
      <c r="AX199" s="1080"/>
      <c r="AY199" s="1080"/>
      <c r="AZ199" s="1080"/>
      <c r="BA199" s="1080"/>
      <c r="BB199" s="1278"/>
      <c r="BC199" s="328"/>
      <c r="BD199" s="319"/>
      <c r="BF199" s="346" t="s">
        <v>595</v>
      </c>
    </row>
    <row r="200" spans="2:58" s="346" customFormat="1" ht="22.5" customHeight="1">
      <c r="B200" s="347"/>
      <c r="C200" s="363"/>
      <c r="D200" s="1266">
        <v>12</v>
      </c>
      <c r="E200" s="1266"/>
      <c r="F200" s="1267"/>
      <c r="G200" s="1267"/>
      <c r="H200" s="1267"/>
      <c r="I200" s="1267"/>
      <c r="J200" s="1267"/>
      <c r="K200" s="1267"/>
      <c r="L200" s="1267"/>
      <c r="M200" s="1267"/>
      <c r="N200" s="1267"/>
      <c r="O200" s="1267"/>
      <c r="P200" s="1267"/>
      <c r="Q200" s="1267"/>
      <c r="R200" s="1267"/>
      <c r="S200" s="1267"/>
      <c r="T200" s="1267"/>
      <c r="U200" s="1267"/>
      <c r="V200" s="1267"/>
      <c r="W200" s="1267"/>
      <c r="X200" s="1267"/>
      <c r="Y200" s="1267"/>
      <c r="Z200" s="1267"/>
      <c r="AA200" s="347"/>
      <c r="AC200" s="319"/>
      <c r="AD200" s="329"/>
      <c r="AE200" s="1277" t="s">
        <v>596</v>
      </c>
      <c r="AF200" s="1080"/>
      <c r="AG200" s="1080"/>
      <c r="AH200" s="1080"/>
      <c r="AI200" s="1080"/>
      <c r="AJ200" s="1080"/>
      <c r="AK200" s="1080"/>
      <c r="AL200" s="1080"/>
      <c r="AM200" s="1080"/>
      <c r="AN200" s="1080"/>
      <c r="AO200" s="1080"/>
      <c r="AP200" s="1080"/>
      <c r="AQ200" s="1080"/>
      <c r="AR200" s="1080"/>
      <c r="AS200" s="1080"/>
      <c r="AT200" s="1080"/>
      <c r="AU200" s="1080"/>
      <c r="AV200" s="1080"/>
      <c r="AW200" s="1080"/>
      <c r="AX200" s="1080"/>
      <c r="AY200" s="1080"/>
      <c r="AZ200" s="1080"/>
      <c r="BA200" s="1080"/>
      <c r="BB200" s="1278"/>
      <c r="BC200" s="328"/>
      <c r="BD200" s="319"/>
      <c r="BF200" s="346" t="s">
        <v>597</v>
      </c>
    </row>
    <row r="201" spans="2:58" s="346" customFormat="1" ht="22.5" customHeight="1">
      <c r="B201" s="347"/>
      <c r="C201" s="363"/>
      <c r="D201" s="1266">
        <v>13</v>
      </c>
      <c r="E201" s="1266"/>
      <c r="F201" s="1267"/>
      <c r="G201" s="1267"/>
      <c r="H201" s="1267"/>
      <c r="I201" s="1267"/>
      <c r="J201" s="1267"/>
      <c r="K201" s="1267"/>
      <c r="L201" s="1267"/>
      <c r="M201" s="1267"/>
      <c r="N201" s="1267"/>
      <c r="O201" s="1267"/>
      <c r="P201" s="1267"/>
      <c r="Q201" s="1267"/>
      <c r="R201" s="1267"/>
      <c r="S201" s="1267"/>
      <c r="T201" s="1267"/>
      <c r="U201" s="1267"/>
      <c r="V201" s="1267"/>
      <c r="W201" s="1267"/>
      <c r="X201" s="1267"/>
      <c r="Y201" s="1267"/>
      <c r="Z201" s="1267"/>
      <c r="AA201" s="347"/>
      <c r="AC201" s="319"/>
      <c r="AD201" s="333"/>
      <c r="AE201" s="1277"/>
      <c r="AF201" s="1080"/>
      <c r="AG201" s="1080"/>
      <c r="AH201" s="1080"/>
      <c r="AI201" s="1080"/>
      <c r="AJ201" s="1080"/>
      <c r="AK201" s="1080"/>
      <c r="AL201" s="1080"/>
      <c r="AM201" s="1080"/>
      <c r="AN201" s="1080"/>
      <c r="AO201" s="1080"/>
      <c r="AP201" s="1080"/>
      <c r="AQ201" s="1080"/>
      <c r="AR201" s="1080"/>
      <c r="AS201" s="1080"/>
      <c r="AT201" s="1080"/>
      <c r="AU201" s="1080"/>
      <c r="AV201" s="1080"/>
      <c r="AW201" s="1080"/>
      <c r="AX201" s="1080"/>
      <c r="AY201" s="1080"/>
      <c r="AZ201" s="1080"/>
      <c r="BA201" s="1080"/>
      <c r="BB201" s="1278"/>
      <c r="BC201" s="334"/>
      <c r="BD201" s="319"/>
      <c r="BF201" s="346" t="s">
        <v>598</v>
      </c>
    </row>
    <row r="202" spans="2:58" s="346" customFormat="1" ht="22.5" customHeight="1">
      <c r="B202" s="347"/>
      <c r="C202" s="363"/>
      <c r="D202" s="1266">
        <v>14</v>
      </c>
      <c r="E202" s="1266"/>
      <c r="F202" s="1267"/>
      <c r="G202" s="1267"/>
      <c r="H202" s="1267"/>
      <c r="I202" s="1267"/>
      <c r="J202" s="1267"/>
      <c r="K202" s="1267"/>
      <c r="L202" s="1267"/>
      <c r="M202" s="1267"/>
      <c r="N202" s="1267"/>
      <c r="O202" s="1267"/>
      <c r="P202" s="1267"/>
      <c r="Q202" s="1267"/>
      <c r="R202" s="1267"/>
      <c r="S202" s="1267"/>
      <c r="T202" s="1267"/>
      <c r="U202" s="1267"/>
      <c r="V202" s="1267"/>
      <c r="W202" s="1267"/>
      <c r="X202" s="1267"/>
      <c r="Y202" s="1267"/>
      <c r="Z202" s="1267"/>
      <c r="AA202" s="347"/>
      <c r="AC202" s="319"/>
      <c r="AD202" s="333"/>
      <c r="AE202" s="1277" t="s">
        <v>599</v>
      </c>
      <c r="AF202" s="1080"/>
      <c r="AG202" s="1080"/>
      <c r="AH202" s="1080"/>
      <c r="AI202" s="1080"/>
      <c r="AJ202" s="1080"/>
      <c r="AK202" s="1080"/>
      <c r="AL202" s="1080"/>
      <c r="AM202" s="1080"/>
      <c r="AN202" s="1080"/>
      <c r="AO202" s="1080"/>
      <c r="AP202" s="1080"/>
      <c r="AQ202" s="1080"/>
      <c r="AR202" s="1080"/>
      <c r="AS202" s="1080"/>
      <c r="AT202" s="1080"/>
      <c r="AU202" s="1080"/>
      <c r="AV202" s="1080"/>
      <c r="AW202" s="1080"/>
      <c r="AX202" s="1080"/>
      <c r="AY202" s="1080"/>
      <c r="AZ202" s="1080"/>
      <c r="BA202" s="1080"/>
      <c r="BB202" s="1278"/>
      <c r="BC202" s="334"/>
      <c r="BD202" s="319"/>
      <c r="BF202" s="346" t="s">
        <v>600</v>
      </c>
    </row>
    <row r="203" spans="2:58" s="346" customFormat="1" ht="22.5" customHeight="1">
      <c r="B203" s="347"/>
      <c r="C203" s="363"/>
      <c r="D203" s="1266">
        <v>15</v>
      </c>
      <c r="E203" s="1266"/>
      <c r="F203" s="1267"/>
      <c r="G203" s="1267"/>
      <c r="H203" s="1267"/>
      <c r="I203" s="1267"/>
      <c r="J203" s="1267"/>
      <c r="K203" s="1267"/>
      <c r="L203" s="1267"/>
      <c r="M203" s="1267"/>
      <c r="N203" s="1267"/>
      <c r="O203" s="1267"/>
      <c r="P203" s="1267"/>
      <c r="Q203" s="1267"/>
      <c r="R203" s="1267"/>
      <c r="S203" s="1267"/>
      <c r="T203" s="1267"/>
      <c r="U203" s="1267"/>
      <c r="V203" s="1267"/>
      <c r="W203" s="1267"/>
      <c r="X203" s="1267"/>
      <c r="Y203" s="1267"/>
      <c r="Z203" s="1267"/>
      <c r="AA203" s="347"/>
      <c r="AC203" s="319"/>
      <c r="AD203" s="333"/>
      <c r="AE203" s="1271" t="s">
        <v>601</v>
      </c>
      <c r="AF203" s="1272"/>
      <c r="AG203" s="1272"/>
      <c r="AH203" s="1272"/>
      <c r="AI203" s="1272"/>
      <c r="AJ203" s="1272"/>
      <c r="AK203" s="1272"/>
      <c r="AL203" s="1272"/>
      <c r="AM203" s="1272"/>
      <c r="AN203" s="1272"/>
      <c r="AO203" s="1272"/>
      <c r="AP203" s="1272"/>
      <c r="AQ203" s="1272"/>
      <c r="AR203" s="1272"/>
      <c r="AS203" s="1272"/>
      <c r="AT203" s="1272"/>
      <c r="AU203" s="1272"/>
      <c r="AV203" s="1272"/>
      <c r="AW203" s="1272"/>
      <c r="AX203" s="1272"/>
      <c r="AY203" s="1272"/>
      <c r="AZ203" s="1272"/>
      <c r="BA203" s="1272"/>
      <c r="BB203" s="1273"/>
      <c r="BC203" s="334"/>
      <c r="BD203" s="319"/>
      <c r="BF203" s="346" t="s">
        <v>602</v>
      </c>
    </row>
    <row r="204" spans="2:58" s="346" customFormat="1" ht="22.5" customHeight="1">
      <c r="B204" s="347"/>
      <c r="C204" s="363"/>
      <c r="D204" s="1266">
        <v>16</v>
      </c>
      <c r="E204" s="1266"/>
      <c r="F204" s="1267"/>
      <c r="G204" s="1267"/>
      <c r="H204" s="1267"/>
      <c r="I204" s="1267"/>
      <c r="J204" s="1267"/>
      <c r="K204" s="1267"/>
      <c r="L204" s="1267"/>
      <c r="M204" s="1267"/>
      <c r="N204" s="1267"/>
      <c r="O204" s="1267"/>
      <c r="P204" s="1267"/>
      <c r="Q204" s="1267"/>
      <c r="R204" s="1267"/>
      <c r="S204" s="1267"/>
      <c r="T204" s="1267"/>
      <c r="U204" s="1267"/>
      <c r="V204" s="1267"/>
      <c r="W204" s="1267"/>
      <c r="X204" s="1267"/>
      <c r="Y204" s="1267"/>
      <c r="Z204" s="1267"/>
      <c r="AA204" s="347"/>
      <c r="AC204" s="319"/>
      <c r="AD204" s="333"/>
      <c r="AE204" s="1271" t="s">
        <v>603</v>
      </c>
      <c r="AF204" s="1272"/>
      <c r="AG204" s="1272"/>
      <c r="AH204" s="1272"/>
      <c r="AI204" s="1272"/>
      <c r="AJ204" s="1272"/>
      <c r="AK204" s="1272"/>
      <c r="AL204" s="1272"/>
      <c r="AM204" s="1272"/>
      <c r="AN204" s="1272"/>
      <c r="AO204" s="1272"/>
      <c r="AP204" s="1272"/>
      <c r="AQ204" s="1272"/>
      <c r="AR204" s="1272"/>
      <c r="AS204" s="1272"/>
      <c r="AT204" s="1272"/>
      <c r="AU204" s="1272"/>
      <c r="AV204" s="1272"/>
      <c r="AW204" s="1272"/>
      <c r="AX204" s="1272"/>
      <c r="AY204" s="1272"/>
      <c r="AZ204" s="1272"/>
      <c r="BA204" s="1272"/>
      <c r="BB204" s="1273"/>
      <c r="BC204" s="334"/>
      <c r="BD204" s="319"/>
      <c r="BF204" s="346" t="s">
        <v>604</v>
      </c>
    </row>
    <row r="205" spans="2:58" s="346" customFormat="1" ht="22.5" customHeight="1">
      <c r="B205" s="347"/>
      <c r="C205" s="363"/>
      <c r="D205" s="1266">
        <v>17</v>
      </c>
      <c r="E205" s="1266"/>
      <c r="F205" s="1267"/>
      <c r="G205" s="1267"/>
      <c r="H205" s="1267"/>
      <c r="I205" s="1267"/>
      <c r="J205" s="1267"/>
      <c r="K205" s="1267"/>
      <c r="L205" s="1267"/>
      <c r="M205" s="1267"/>
      <c r="N205" s="1267"/>
      <c r="O205" s="1267"/>
      <c r="P205" s="1267"/>
      <c r="Q205" s="1267"/>
      <c r="R205" s="1267"/>
      <c r="S205" s="1267"/>
      <c r="T205" s="1267"/>
      <c r="U205" s="1267"/>
      <c r="V205" s="1267"/>
      <c r="W205" s="1267"/>
      <c r="X205" s="1267"/>
      <c r="Y205" s="1267"/>
      <c r="Z205" s="1267"/>
      <c r="AA205" s="347"/>
      <c r="AC205" s="319"/>
      <c r="AD205" s="333"/>
      <c r="AE205" s="1271" t="s">
        <v>605</v>
      </c>
      <c r="AF205" s="1272"/>
      <c r="AG205" s="1272"/>
      <c r="AH205" s="1272"/>
      <c r="AI205" s="1272"/>
      <c r="AJ205" s="1272"/>
      <c r="AK205" s="1272"/>
      <c r="AL205" s="1272"/>
      <c r="AM205" s="1272"/>
      <c r="AN205" s="1272"/>
      <c r="AO205" s="1272"/>
      <c r="AP205" s="1272"/>
      <c r="AQ205" s="1272"/>
      <c r="AR205" s="1272"/>
      <c r="AS205" s="1272"/>
      <c r="AT205" s="1272"/>
      <c r="AU205" s="1272"/>
      <c r="AV205" s="1272"/>
      <c r="AW205" s="1272"/>
      <c r="AX205" s="1272"/>
      <c r="AY205" s="1272"/>
      <c r="AZ205" s="1272"/>
      <c r="BA205" s="1272"/>
      <c r="BB205" s="1273"/>
      <c r="BC205" s="334"/>
      <c r="BD205" s="319"/>
      <c r="BF205" s="346" t="s">
        <v>606</v>
      </c>
    </row>
    <row r="206" spans="2:58" s="346" customFormat="1" ht="22.5" customHeight="1">
      <c r="B206" s="347"/>
      <c r="C206" s="363"/>
      <c r="D206" s="1266">
        <v>18</v>
      </c>
      <c r="E206" s="1266"/>
      <c r="F206" s="1267"/>
      <c r="G206" s="1267"/>
      <c r="H206" s="1267"/>
      <c r="I206" s="1267"/>
      <c r="J206" s="1267"/>
      <c r="K206" s="1267"/>
      <c r="L206" s="1267"/>
      <c r="M206" s="1267"/>
      <c r="N206" s="1267"/>
      <c r="O206" s="1267"/>
      <c r="P206" s="1267"/>
      <c r="Q206" s="1267"/>
      <c r="R206" s="1267"/>
      <c r="S206" s="1267"/>
      <c r="T206" s="1267"/>
      <c r="U206" s="1267"/>
      <c r="V206" s="1267"/>
      <c r="W206" s="1267"/>
      <c r="X206" s="1267"/>
      <c r="Y206" s="1267"/>
      <c r="Z206" s="1267"/>
      <c r="AA206" s="347"/>
      <c r="AC206" s="319"/>
      <c r="AD206" s="333"/>
      <c r="AE206" s="1271" t="s">
        <v>607</v>
      </c>
      <c r="AF206" s="1272"/>
      <c r="AG206" s="1272"/>
      <c r="AH206" s="1272"/>
      <c r="AI206" s="1272"/>
      <c r="AJ206" s="1272"/>
      <c r="AK206" s="1272"/>
      <c r="AL206" s="1272"/>
      <c r="AM206" s="1272"/>
      <c r="AN206" s="1272"/>
      <c r="AO206" s="1272"/>
      <c r="AP206" s="1272"/>
      <c r="AQ206" s="1272"/>
      <c r="AR206" s="1272"/>
      <c r="AS206" s="1272"/>
      <c r="AT206" s="1272"/>
      <c r="AU206" s="1272"/>
      <c r="AV206" s="1272"/>
      <c r="AW206" s="1272"/>
      <c r="AX206" s="1272"/>
      <c r="AY206" s="1272"/>
      <c r="AZ206" s="1272"/>
      <c r="BA206" s="1272"/>
      <c r="BB206" s="1273"/>
      <c r="BC206" s="334"/>
      <c r="BD206" s="319"/>
      <c r="BF206" s="346" t="s">
        <v>608</v>
      </c>
    </row>
    <row r="207" spans="2:58" s="346" customFormat="1" ht="22.5" customHeight="1">
      <c r="B207" s="347"/>
      <c r="C207" s="363"/>
      <c r="D207" s="1266">
        <v>19</v>
      </c>
      <c r="E207" s="1266"/>
      <c r="F207" s="1267"/>
      <c r="G207" s="1267"/>
      <c r="H207" s="1267"/>
      <c r="I207" s="1267"/>
      <c r="J207" s="1267"/>
      <c r="K207" s="1267"/>
      <c r="L207" s="1267"/>
      <c r="M207" s="1267"/>
      <c r="N207" s="1267"/>
      <c r="O207" s="1267"/>
      <c r="P207" s="1267"/>
      <c r="Q207" s="1267"/>
      <c r="R207" s="1267"/>
      <c r="S207" s="1267"/>
      <c r="T207" s="1267"/>
      <c r="U207" s="1267"/>
      <c r="V207" s="1267"/>
      <c r="W207" s="1267"/>
      <c r="X207" s="1267"/>
      <c r="Y207" s="1267"/>
      <c r="Z207" s="1267"/>
      <c r="AA207" s="347"/>
      <c r="AC207" s="319"/>
      <c r="AD207" s="333"/>
      <c r="AE207" s="1271" t="s">
        <v>609</v>
      </c>
      <c r="AF207" s="1272"/>
      <c r="AG207" s="1272"/>
      <c r="AH207" s="1272"/>
      <c r="AI207" s="1272"/>
      <c r="AJ207" s="1272"/>
      <c r="AK207" s="1272"/>
      <c r="AL207" s="1272"/>
      <c r="AM207" s="1272"/>
      <c r="AN207" s="1272"/>
      <c r="AO207" s="1272"/>
      <c r="AP207" s="1272"/>
      <c r="AQ207" s="1272"/>
      <c r="AR207" s="1272"/>
      <c r="AS207" s="1272"/>
      <c r="AT207" s="1272"/>
      <c r="AU207" s="1272"/>
      <c r="AV207" s="1272"/>
      <c r="AW207" s="1272"/>
      <c r="AX207" s="1272"/>
      <c r="AY207" s="1272"/>
      <c r="AZ207" s="1272"/>
      <c r="BA207" s="1272"/>
      <c r="BB207" s="1273"/>
      <c r="BC207" s="334"/>
      <c r="BD207" s="319"/>
      <c r="BF207" s="346" t="s">
        <v>610</v>
      </c>
    </row>
    <row r="208" spans="2:58" s="346" customFormat="1" ht="22.5" customHeight="1">
      <c r="B208" s="347"/>
      <c r="C208" s="363"/>
      <c r="D208" s="1266">
        <v>20</v>
      </c>
      <c r="E208" s="1266"/>
      <c r="F208" s="1267"/>
      <c r="G208" s="1267"/>
      <c r="H208" s="1267"/>
      <c r="I208" s="1267"/>
      <c r="J208" s="1267"/>
      <c r="K208" s="1267"/>
      <c r="L208" s="1267"/>
      <c r="M208" s="1267"/>
      <c r="N208" s="1267"/>
      <c r="O208" s="1267"/>
      <c r="P208" s="1267"/>
      <c r="Q208" s="1267"/>
      <c r="R208" s="1267"/>
      <c r="S208" s="1267"/>
      <c r="T208" s="1267"/>
      <c r="U208" s="1267"/>
      <c r="V208" s="1267"/>
      <c r="W208" s="1267"/>
      <c r="X208" s="1267"/>
      <c r="Y208" s="1267"/>
      <c r="Z208" s="1267"/>
      <c r="AA208" s="347"/>
      <c r="AC208" s="319"/>
      <c r="AD208" s="333"/>
      <c r="AE208" s="1271" t="s">
        <v>611</v>
      </c>
      <c r="AF208" s="1272"/>
      <c r="AG208" s="1272"/>
      <c r="AH208" s="1272"/>
      <c r="AI208" s="1272"/>
      <c r="AJ208" s="1272"/>
      <c r="AK208" s="1272"/>
      <c r="AL208" s="1272"/>
      <c r="AM208" s="1272"/>
      <c r="AN208" s="1272"/>
      <c r="AO208" s="1272"/>
      <c r="AP208" s="1272"/>
      <c r="AQ208" s="1272"/>
      <c r="AR208" s="1272"/>
      <c r="AS208" s="1272"/>
      <c r="AT208" s="1272"/>
      <c r="AU208" s="1272"/>
      <c r="AV208" s="1272"/>
      <c r="AW208" s="1272"/>
      <c r="AX208" s="1272"/>
      <c r="AY208" s="1272"/>
      <c r="AZ208" s="1272"/>
      <c r="BA208" s="1272"/>
      <c r="BB208" s="1273"/>
      <c r="BC208" s="334"/>
      <c r="BD208" s="319"/>
      <c r="BF208" s="346" t="s">
        <v>612</v>
      </c>
    </row>
    <row r="209" spans="2:58" s="346" customFormat="1" ht="22.5" customHeight="1">
      <c r="B209" s="347"/>
      <c r="C209" s="363"/>
      <c r="D209" s="1266">
        <v>21</v>
      </c>
      <c r="E209" s="1266"/>
      <c r="F209" s="1267"/>
      <c r="G209" s="1267"/>
      <c r="H209" s="1267"/>
      <c r="I209" s="1267"/>
      <c r="J209" s="1267"/>
      <c r="K209" s="1267"/>
      <c r="L209" s="1267"/>
      <c r="M209" s="1267"/>
      <c r="N209" s="1267"/>
      <c r="O209" s="1267"/>
      <c r="P209" s="1267"/>
      <c r="Q209" s="1267"/>
      <c r="R209" s="1267"/>
      <c r="S209" s="1267"/>
      <c r="T209" s="1267"/>
      <c r="U209" s="1267"/>
      <c r="V209" s="1267"/>
      <c r="W209" s="1267"/>
      <c r="X209" s="1267"/>
      <c r="Y209" s="1267"/>
      <c r="Z209" s="1267"/>
      <c r="AA209" s="347"/>
      <c r="AC209" s="319"/>
      <c r="AD209" s="333"/>
      <c r="AE209" s="1274" t="s">
        <v>613</v>
      </c>
      <c r="AF209" s="1275"/>
      <c r="AG209" s="1275"/>
      <c r="AH209" s="1275"/>
      <c r="AI209" s="1275"/>
      <c r="AJ209" s="1275"/>
      <c r="AK209" s="1275"/>
      <c r="AL209" s="1275"/>
      <c r="AM209" s="1275"/>
      <c r="AN209" s="1275"/>
      <c r="AO209" s="1275"/>
      <c r="AP209" s="1275"/>
      <c r="AQ209" s="1275"/>
      <c r="AR209" s="1275"/>
      <c r="AS209" s="1275"/>
      <c r="AT209" s="1275"/>
      <c r="AU209" s="1275"/>
      <c r="AV209" s="1275"/>
      <c r="AW209" s="1275"/>
      <c r="AX209" s="1275"/>
      <c r="AY209" s="1275"/>
      <c r="AZ209" s="1275"/>
      <c r="BA209" s="1275"/>
      <c r="BB209" s="1276"/>
      <c r="BC209" s="334"/>
      <c r="BD209" s="319"/>
      <c r="BF209" s="346" t="s">
        <v>614</v>
      </c>
    </row>
    <row r="210" spans="2:58" s="346" customFormat="1" ht="22.5" customHeight="1">
      <c r="B210" s="347"/>
      <c r="C210" s="363"/>
      <c r="D210" s="1266">
        <v>22</v>
      </c>
      <c r="E210" s="1266"/>
      <c r="F210" s="1267"/>
      <c r="G210" s="1267"/>
      <c r="H210" s="1267"/>
      <c r="I210" s="1267"/>
      <c r="J210" s="1267"/>
      <c r="K210" s="1267"/>
      <c r="L210" s="1267"/>
      <c r="M210" s="1267"/>
      <c r="N210" s="1267"/>
      <c r="O210" s="1267"/>
      <c r="P210" s="1267"/>
      <c r="Q210" s="1267"/>
      <c r="R210" s="1267"/>
      <c r="S210" s="1267"/>
      <c r="T210" s="1267"/>
      <c r="U210" s="1267"/>
      <c r="V210" s="1267"/>
      <c r="W210" s="1267"/>
      <c r="X210" s="1267"/>
      <c r="Y210" s="1267"/>
      <c r="Z210" s="1267"/>
      <c r="AA210" s="347"/>
      <c r="AC210" s="319"/>
      <c r="AD210" s="333"/>
      <c r="AE210" s="1080"/>
      <c r="AF210" s="1080"/>
      <c r="AG210" s="1080"/>
      <c r="AH210" s="1080"/>
      <c r="AI210" s="1080"/>
      <c r="AJ210" s="1080"/>
      <c r="AK210" s="1080"/>
      <c r="AL210" s="1080"/>
      <c r="AM210" s="1080"/>
      <c r="AN210" s="1080"/>
      <c r="AO210" s="1080"/>
      <c r="AP210" s="1080"/>
      <c r="AQ210" s="1080"/>
      <c r="AR210" s="1080"/>
      <c r="AS210" s="1080"/>
      <c r="AT210" s="1080"/>
      <c r="AU210" s="1080"/>
      <c r="AV210" s="1080"/>
      <c r="AW210" s="1080"/>
      <c r="AX210" s="1080"/>
      <c r="AY210" s="1080"/>
      <c r="AZ210" s="1080"/>
      <c r="BA210" s="1080"/>
      <c r="BB210" s="1080"/>
      <c r="BC210" s="334"/>
      <c r="BD210" s="319"/>
      <c r="BF210" s="346" t="s">
        <v>615</v>
      </c>
    </row>
    <row r="211" spans="2:58" s="346" customFormat="1" ht="22.5" customHeight="1">
      <c r="B211" s="347"/>
      <c r="C211" s="363"/>
      <c r="D211" s="1266">
        <v>23</v>
      </c>
      <c r="E211" s="1266"/>
      <c r="F211" s="1267"/>
      <c r="G211" s="1267"/>
      <c r="H211" s="1267"/>
      <c r="I211" s="1267"/>
      <c r="J211" s="1267"/>
      <c r="K211" s="1267"/>
      <c r="L211" s="1267"/>
      <c r="M211" s="1267"/>
      <c r="N211" s="1267"/>
      <c r="O211" s="1267"/>
      <c r="P211" s="1267"/>
      <c r="Q211" s="1267"/>
      <c r="R211" s="1267"/>
      <c r="S211" s="1267"/>
      <c r="T211" s="1267"/>
      <c r="U211" s="1267"/>
      <c r="V211" s="1267"/>
      <c r="W211" s="1267"/>
      <c r="X211" s="1267"/>
      <c r="Y211" s="1267"/>
      <c r="Z211" s="1267"/>
      <c r="AA211" s="347"/>
      <c r="AC211" s="319"/>
      <c r="AD211" s="333"/>
      <c r="AE211" s="1080"/>
      <c r="AF211" s="1080"/>
      <c r="AG211" s="1080"/>
      <c r="AH211" s="1080"/>
      <c r="AI211" s="1080"/>
      <c r="AJ211" s="1080"/>
      <c r="AK211" s="1080"/>
      <c r="AL211" s="1080"/>
      <c r="AM211" s="1080"/>
      <c r="AN211" s="1080"/>
      <c r="AO211" s="1080"/>
      <c r="AP211" s="1080"/>
      <c r="AQ211" s="1080"/>
      <c r="AR211" s="1080"/>
      <c r="AS211" s="1080"/>
      <c r="AT211" s="1080"/>
      <c r="AU211" s="1080"/>
      <c r="AV211" s="1080"/>
      <c r="AW211" s="1080"/>
      <c r="AX211" s="1080"/>
      <c r="AY211" s="1080"/>
      <c r="AZ211" s="1080"/>
      <c r="BA211" s="1080"/>
      <c r="BB211" s="1080"/>
      <c r="BC211" s="334"/>
      <c r="BD211" s="319"/>
      <c r="BF211" s="346" t="s">
        <v>616</v>
      </c>
    </row>
    <row r="212" spans="2:56" s="346" customFormat="1" ht="22.5" customHeight="1">
      <c r="B212" s="347"/>
      <c r="C212" s="363"/>
      <c r="D212" s="1266">
        <v>24</v>
      </c>
      <c r="E212" s="1266"/>
      <c r="F212" s="1267"/>
      <c r="G212" s="1267"/>
      <c r="H212" s="1267"/>
      <c r="I212" s="1267"/>
      <c r="J212" s="1267"/>
      <c r="K212" s="1267"/>
      <c r="L212" s="1267"/>
      <c r="M212" s="1267"/>
      <c r="N212" s="1267"/>
      <c r="O212" s="1267"/>
      <c r="P212" s="1267"/>
      <c r="Q212" s="1267"/>
      <c r="R212" s="1267"/>
      <c r="S212" s="1267"/>
      <c r="T212" s="1267"/>
      <c r="U212" s="1267"/>
      <c r="V212" s="1267"/>
      <c r="W212" s="1267"/>
      <c r="X212" s="1267"/>
      <c r="Y212" s="1267"/>
      <c r="Z212" s="1267"/>
      <c r="AA212" s="347"/>
      <c r="AC212" s="319"/>
      <c r="AD212" s="333"/>
      <c r="AE212" s="327"/>
      <c r="AF212" s="327"/>
      <c r="AG212" s="327"/>
      <c r="AH212" s="327"/>
      <c r="AI212" s="327"/>
      <c r="AJ212" s="327"/>
      <c r="AK212" s="327"/>
      <c r="AL212" s="327"/>
      <c r="AM212" s="327"/>
      <c r="AN212" s="327"/>
      <c r="AO212" s="327"/>
      <c r="AP212" s="327"/>
      <c r="AQ212" s="327"/>
      <c r="AR212" s="327"/>
      <c r="AS212" s="327"/>
      <c r="AT212" s="327"/>
      <c r="AU212" s="327"/>
      <c r="AV212" s="327"/>
      <c r="AW212" s="327"/>
      <c r="AX212" s="327"/>
      <c r="AY212" s="327"/>
      <c r="AZ212" s="327"/>
      <c r="BA212" s="327"/>
      <c r="BB212" s="327"/>
      <c r="BC212" s="334"/>
      <c r="BD212" s="319"/>
    </row>
    <row r="213" spans="2:56" s="346" customFormat="1" ht="22.5" customHeight="1">
      <c r="B213" s="347"/>
      <c r="C213" s="363"/>
      <c r="D213" s="1266">
        <v>25</v>
      </c>
      <c r="E213" s="1266"/>
      <c r="F213" s="1267"/>
      <c r="G213" s="1267"/>
      <c r="H213" s="1267"/>
      <c r="I213" s="1267"/>
      <c r="J213" s="1267"/>
      <c r="K213" s="1267"/>
      <c r="L213" s="1267"/>
      <c r="M213" s="1267"/>
      <c r="N213" s="1267"/>
      <c r="O213" s="1267"/>
      <c r="P213" s="1267"/>
      <c r="Q213" s="1267"/>
      <c r="R213" s="1267"/>
      <c r="S213" s="1267"/>
      <c r="T213" s="1267"/>
      <c r="U213" s="1267"/>
      <c r="V213" s="1267"/>
      <c r="W213" s="1267"/>
      <c r="X213" s="1267"/>
      <c r="Y213" s="1267"/>
      <c r="Z213" s="1267"/>
      <c r="AA213" s="347"/>
      <c r="AC213" s="319"/>
      <c r="AD213" s="348"/>
      <c r="AE213" s="1080"/>
      <c r="AF213" s="1080"/>
      <c r="AG213" s="1080"/>
      <c r="AH213" s="1080"/>
      <c r="AI213" s="1080"/>
      <c r="AJ213" s="1080"/>
      <c r="AK213" s="1080"/>
      <c r="AL213" s="1080"/>
      <c r="AM213" s="1080"/>
      <c r="AN213" s="1080"/>
      <c r="AO213" s="1080"/>
      <c r="AP213" s="1080"/>
      <c r="AQ213" s="1080"/>
      <c r="AR213" s="1080"/>
      <c r="AS213" s="1080"/>
      <c r="AT213" s="1080"/>
      <c r="AU213" s="1080"/>
      <c r="AV213" s="1080"/>
      <c r="AW213" s="1080"/>
      <c r="AX213" s="1080"/>
      <c r="AY213" s="1080"/>
      <c r="AZ213" s="1080"/>
      <c r="BA213" s="1080"/>
      <c r="BB213" s="1080"/>
      <c r="BC213" s="334"/>
      <c r="BD213" s="319"/>
    </row>
    <row r="214" spans="2:56" s="346" customFormat="1" ht="22.5" customHeight="1">
      <c r="B214" s="347"/>
      <c r="C214" s="363"/>
      <c r="D214" s="1266">
        <v>26</v>
      </c>
      <c r="E214" s="1266"/>
      <c r="F214" s="1267"/>
      <c r="G214" s="1267"/>
      <c r="H214" s="1267"/>
      <c r="I214" s="1267"/>
      <c r="J214" s="1267"/>
      <c r="K214" s="1267"/>
      <c r="L214" s="1267"/>
      <c r="M214" s="1267"/>
      <c r="N214" s="1267"/>
      <c r="O214" s="1267"/>
      <c r="P214" s="1267"/>
      <c r="Q214" s="1267"/>
      <c r="R214" s="1267"/>
      <c r="S214" s="1267"/>
      <c r="T214" s="1267"/>
      <c r="U214" s="1267"/>
      <c r="V214" s="1267"/>
      <c r="W214" s="1267"/>
      <c r="X214" s="1267"/>
      <c r="Y214" s="1267"/>
      <c r="Z214" s="1267"/>
      <c r="AA214" s="347"/>
      <c r="AC214" s="319"/>
      <c r="AD214" s="348"/>
      <c r="AE214" s="1080"/>
      <c r="AF214" s="1080"/>
      <c r="AG214" s="1080"/>
      <c r="AH214" s="1080"/>
      <c r="AI214" s="1080"/>
      <c r="AJ214" s="1080"/>
      <c r="AK214" s="1080"/>
      <c r="AL214" s="1080"/>
      <c r="AM214" s="1080"/>
      <c r="AN214" s="1080"/>
      <c r="AO214" s="1080"/>
      <c r="AP214" s="1080"/>
      <c r="AQ214" s="1080"/>
      <c r="AR214" s="1080"/>
      <c r="AS214" s="1080"/>
      <c r="AT214" s="1080"/>
      <c r="AU214" s="1080"/>
      <c r="AV214" s="1080"/>
      <c r="AW214" s="1080"/>
      <c r="AX214" s="1080"/>
      <c r="AY214" s="1080"/>
      <c r="AZ214" s="1080"/>
      <c r="BA214" s="1080"/>
      <c r="BB214" s="1080"/>
      <c r="BC214" s="334"/>
      <c r="BD214" s="319"/>
    </row>
    <row r="215" spans="2:56" s="346" customFormat="1" ht="22.5" customHeight="1">
      <c r="B215" s="347"/>
      <c r="C215" s="363"/>
      <c r="D215" s="1266">
        <v>27</v>
      </c>
      <c r="E215" s="1266"/>
      <c r="F215" s="1267"/>
      <c r="G215" s="1267"/>
      <c r="H215" s="1267"/>
      <c r="I215" s="1267"/>
      <c r="J215" s="1267"/>
      <c r="K215" s="1267"/>
      <c r="L215" s="1267"/>
      <c r="M215" s="1267"/>
      <c r="N215" s="1267"/>
      <c r="O215" s="1267"/>
      <c r="P215" s="1267"/>
      <c r="Q215" s="1267"/>
      <c r="R215" s="1267"/>
      <c r="S215" s="1267"/>
      <c r="T215" s="1267"/>
      <c r="U215" s="1267"/>
      <c r="V215" s="1267"/>
      <c r="W215" s="1267"/>
      <c r="X215" s="1267"/>
      <c r="Y215" s="1267"/>
      <c r="Z215" s="1267"/>
      <c r="AA215" s="347"/>
      <c r="AC215" s="319"/>
      <c r="AD215" s="333"/>
      <c r="AE215" s="1080"/>
      <c r="AF215" s="1080"/>
      <c r="AG215" s="1080"/>
      <c r="AH215" s="1080"/>
      <c r="AI215" s="1080"/>
      <c r="AJ215" s="1080"/>
      <c r="AK215" s="1080"/>
      <c r="AL215" s="1080"/>
      <c r="AM215" s="1080"/>
      <c r="AN215" s="1080"/>
      <c r="AO215" s="1080"/>
      <c r="AP215" s="1080"/>
      <c r="AQ215" s="1080"/>
      <c r="AR215" s="1080"/>
      <c r="AS215" s="1080"/>
      <c r="AT215" s="1080"/>
      <c r="AU215" s="1080"/>
      <c r="AV215" s="1080"/>
      <c r="AW215" s="1080"/>
      <c r="AX215" s="1080"/>
      <c r="AY215" s="1080"/>
      <c r="AZ215" s="1080"/>
      <c r="BA215" s="1080"/>
      <c r="BB215" s="1080"/>
      <c r="BC215" s="334"/>
      <c r="BD215" s="319"/>
    </row>
    <row r="216" spans="2:56" s="346" customFormat="1" ht="22.5" customHeight="1">
      <c r="B216" s="347"/>
      <c r="C216" s="363"/>
      <c r="D216" s="1266">
        <v>28</v>
      </c>
      <c r="E216" s="1266"/>
      <c r="F216" s="1267"/>
      <c r="G216" s="1267"/>
      <c r="H216" s="1267"/>
      <c r="I216" s="1267"/>
      <c r="J216" s="1267"/>
      <c r="K216" s="1267"/>
      <c r="L216" s="1267"/>
      <c r="M216" s="1267"/>
      <c r="N216" s="1267"/>
      <c r="O216" s="1267"/>
      <c r="P216" s="1267"/>
      <c r="Q216" s="1267"/>
      <c r="R216" s="1267"/>
      <c r="S216" s="1267"/>
      <c r="T216" s="1267"/>
      <c r="U216" s="1267"/>
      <c r="V216" s="1267"/>
      <c r="W216" s="1267"/>
      <c r="X216" s="1267"/>
      <c r="Y216" s="1267"/>
      <c r="Z216" s="1267"/>
      <c r="AA216" s="347"/>
      <c r="AC216" s="319"/>
      <c r="AD216" s="333"/>
      <c r="AE216" s="1080"/>
      <c r="AF216" s="1080"/>
      <c r="AG216" s="1080"/>
      <c r="AH216" s="1080"/>
      <c r="AI216" s="1080"/>
      <c r="AJ216" s="1080"/>
      <c r="AK216" s="1080"/>
      <c r="AL216" s="1080"/>
      <c r="AM216" s="1080"/>
      <c r="AN216" s="1080"/>
      <c r="AO216" s="1080"/>
      <c r="AP216" s="1080"/>
      <c r="AQ216" s="1080"/>
      <c r="AR216" s="1080"/>
      <c r="AS216" s="1080"/>
      <c r="AT216" s="1080"/>
      <c r="AU216" s="1080"/>
      <c r="AV216" s="1080"/>
      <c r="AW216" s="1080"/>
      <c r="AX216" s="1080"/>
      <c r="AY216" s="1080"/>
      <c r="AZ216" s="1080"/>
      <c r="BA216" s="1080"/>
      <c r="BB216" s="1080"/>
      <c r="BC216" s="334"/>
      <c r="BD216" s="319"/>
    </row>
    <row r="217" spans="2:56" s="346" customFormat="1" ht="22.5" customHeight="1">
      <c r="B217" s="347"/>
      <c r="C217" s="363"/>
      <c r="D217" s="1266">
        <v>29</v>
      </c>
      <c r="E217" s="1266"/>
      <c r="F217" s="1267"/>
      <c r="G217" s="1267"/>
      <c r="H217" s="1267"/>
      <c r="I217" s="1267"/>
      <c r="J217" s="1267"/>
      <c r="K217" s="1267"/>
      <c r="L217" s="1267"/>
      <c r="M217" s="1267"/>
      <c r="N217" s="1267"/>
      <c r="O217" s="1267"/>
      <c r="P217" s="1267"/>
      <c r="Q217" s="1267"/>
      <c r="R217" s="1267"/>
      <c r="S217" s="1267"/>
      <c r="T217" s="1267"/>
      <c r="U217" s="1267"/>
      <c r="V217" s="1267"/>
      <c r="W217" s="1267"/>
      <c r="X217" s="1267"/>
      <c r="Y217" s="1267"/>
      <c r="Z217" s="1267"/>
      <c r="AA217" s="347"/>
      <c r="AC217" s="319"/>
      <c r="AD217" s="333"/>
      <c r="AE217" s="1080"/>
      <c r="AF217" s="1080"/>
      <c r="AG217" s="1080"/>
      <c r="AH217" s="1080"/>
      <c r="AI217" s="1080"/>
      <c r="AJ217" s="1080"/>
      <c r="AK217" s="1080"/>
      <c r="AL217" s="1080"/>
      <c r="AM217" s="1080"/>
      <c r="AN217" s="1080"/>
      <c r="AO217" s="1080"/>
      <c r="AP217" s="1080"/>
      <c r="AQ217" s="1080"/>
      <c r="AR217" s="1080"/>
      <c r="AS217" s="1080"/>
      <c r="AT217" s="1080"/>
      <c r="AU217" s="1080"/>
      <c r="AV217" s="1080"/>
      <c r="AW217" s="1080"/>
      <c r="AX217" s="1080"/>
      <c r="AY217" s="1080"/>
      <c r="AZ217" s="1080"/>
      <c r="BA217" s="1080"/>
      <c r="BB217" s="1080"/>
      <c r="BC217" s="334"/>
      <c r="BD217" s="319"/>
    </row>
    <row r="218" spans="2:56" s="346" customFormat="1" ht="22.5" customHeight="1">
      <c r="B218" s="347"/>
      <c r="C218" s="363"/>
      <c r="D218" s="1266">
        <v>30</v>
      </c>
      <c r="E218" s="1266"/>
      <c r="F218" s="1267"/>
      <c r="G218" s="1267"/>
      <c r="H218" s="1267"/>
      <c r="I218" s="1267"/>
      <c r="J218" s="1267"/>
      <c r="K218" s="1267"/>
      <c r="L218" s="1267"/>
      <c r="M218" s="1267"/>
      <c r="N218" s="1267"/>
      <c r="O218" s="1267"/>
      <c r="P218" s="1267"/>
      <c r="Q218" s="1267"/>
      <c r="R218" s="1267"/>
      <c r="S218" s="1267"/>
      <c r="T218" s="1267"/>
      <c r="U218" s="1267"/>
      <c r="V218" s="1267"/>
      <c r="W218" s="1267"/>
      <c r="X218" s="1267"/>
      <c r="Y218" s="1267"/>
      <c r="Z218" s="1267"/>
      <c r="AA218" s="347"/>
      <c r="AC218" s="319"/>
      <c r="AD218" s="333"/>
      <c r="AE218" s="1080"/>
      <c r="AF218" s="1080"/>
      <c r="AG218" s="1080"/>
      <c r="AH218" s="1080"/>
      <c r="AI218" s="1080"/>
      <c r="AJ218" s="1080"/>
      <c r="AK218" s="1080"/>
      <c r="AL218" s="1080"/>
      <c r="AM218" s="1080"/>
      <c r="AN218" s="1080"/>
      <c r="AO218" s="1080"/>
      <c r="AP218" s="1080"/>
      <c r="AQ218" s="1080"/>
      <c r="AR218" s="1080"/>
      <c r="AS218" s="1080"/>
      <c r="AT218" s="1080"/>
      <c r="AU218" s="1080"/>
      <c r="AV218" s="1080"/>
      <c r="AW218" s="1080"/>
      <c r="AX218" s="1080"/>
      <c r="AY218" s="1080"/>
      <c r="AZ218" s="1080"/>
      <c r="BA218" s="1080"/>
      <c r="BB218" s="1080"/>
      <c r="BC218" s="334"/>
      <c r="BD218" s="319"/>
    </row>
    <row r="219" spans="2:56" s="346" customFormat="1" ht="22.5" customHeight="1">
      <c r="B219" s="347"/>
      <c r="C219" s="363"/>
      <c r="D219" s="1266">
        <v>31</v>
      </c>
      <c r="E219" s="1266"/>
      <c r="F219" s="1267"/>
      <c r="G219" s="1267"/>
      <c r="H219" s="1267"/>
      <c r="I219" s="1267"/>
      <c r="J219" s="1267"/>
      <c r="K219" s="1267"/>
      <c r="L219" s="1267"/>
      <c r="M219" s="1267"/>
      <c r="N219" s="1267"/>
      <c r="O219" s="1267"/>
      <c r="P219" s="1267"/>
      <c r="Q219" s="1267"/>
      <c r="R219" s="1267"/>
      <c r="S219" s="1267"/>
      <c r="T219" s="1267"/>
      <c r="U219" s="1267"/>
      <c r="V219" s="1267"/>
      <c r="W219" s="1267"/>
      <c r="X219" s="1267"/>
      <c r="Y219" s="1267"/>
      <c r="Z219" s="1267"/>
      <c r="AA219" s="347"/>
      <c r="AC219" s="319"/>
      <c r="AD219" s="333"/>
      <c r="AE219" s="1080"/>
      <c r="AF219" s="1080"/>
      <c r="AG219" s="1080"/>
      <c r="AH219" s="1080"/>
      <c r="AI219" s="1080"/>
      <c r="AJ219" s="1080"/>
      <c r="AK219" s="1080"/>
      <c r="AL219" s="1080"/>
      <c r="AM219" s="1080"/>
      <c r="AN219" s="1080"/>
      <c r="AO219" s="1080"/>
      <c r="AP219" s="1080"/>
      <c r="AQ219" s="1080"/>
      <c r="AR219" s="1080"/>
      <c r="AS219" s="1080"/>
      <c r="AT219" s="1080"/>
      <c r="AU219" s="1080"/>
      <c r="AV219" s="1080"/>
      <c r="AW219" s="1080"/>
      <c r="AX219" s="1080"/>
      <c r="AY219" s="1080"/>
      <c r="AZ219" s="1080"/>
      <c r="BA219" s="1080"/>
      <c r="BB219" s="1080"/>
      <c r="BC219" s="334"/>
      <c r="BD219" s="319"/>
    </row>
    <row r="220" spans="2:56" s="346" customFormat="1" ht="22.5" customHeight="1">
      <c r="B220" s="347"/>
      <c r="C220" s="363"/>
      <c r="D220" s="1266">
        <v>32</v>
      </c>
      <c r="E220" s="1266"/>
      <c r="F220" s="1267"/>
      <c r="G220" s="1267"/>
      <c r="H220" s="1267"/>
      <c r="I220" s="1267"/>
      <c r="J220" s="1267"/>
      <c r="K220" s="1267"/>
      <c r="L220" s="1267"/>
      <c r="M220" s="1267"/>
      <c r="N220" s="1267"/>
      <c r="O220" s="1267"/>
      <c r="P220" s="1267"/>
      <c r="Q220" s="1267"/>
      <c r="R220" s="1267"/>
      <c r="S220" s="1267"/>
      <c r="T220" s="1267"/>
      <c r="U220" s="1267"/>
      <c r="V220" s="1267"/>
      <c r="W220" s="1267"/>
      <c r="X220" s="1267"/>
      <c r="Y220" s="1267"/>
      <c r="Z220" s="1267"/>
      <c r="AA220" s="347"/>
      <c r="AC220" s="319"/>
      <c r="AD220" s="333"/>
      <c r="AE220" s="1080"/>
      <c r="AF220" s="1080"/>
      <c r="AG220" s="1080"/>
      <c r="AH220" s="1080"/>
      <c r="AI220" s="1080"/>
      <c r="AJ220" s="1080"/>
      <c r="AK220" s="1080"/>
      <c r="AL220" s="1080"/>
      <c r="AM220" s="1080"/>
      <c r="AN220" s="1080"/>
      <c r="AO220" s="1080"/>
      <c r="AP220" s="1080"/>
      <c r="AQ220" s="1080"/>
      <c r="AR220" s="1080"/>
      <c r="AS220" s="1080"/>
      <c r="AT220" s="1080"/>
      <c r="AU220" s="1080"/>
      <c r="AV220" s="1080"/>
      <c r="AW220" s="1080"/>
      <c r="AX220" s="1080"/>
      <c r="AY220" s="1080"/>
      <c r="AZ220" s="1080"/>
      <c r="BA220" s="1080"/>
      <c r="BB220" s="1080"/>
      <c r="BC220" s="334"/>
      <c r="BD220" s="319"/>
    </row>
    <row r="221" spans="2:56" s="346" customFormat="1" ht="22.5" customHeight="1" thickBot="1">
      <c r="B221" s="347"/>
      <c r="C221" s="363"/>
      <c r="D221" s="1266">
        <v>33</v>
      </c>
      <c r="E221" s="1266"/>
      <c r="F221" s="1267"/>
      <c r="G221" s="1267"/>
      <c r="H221" s="1267"/>
      <c r="I221" s="1267"/>
      <c r="J221" s="1267"/>
      <c r="K221" s="1267"/>
      <c r="L221" s="1267"/>
      <c r="M221" s="1267"/>
      <c r="N221" s="1267"/>
      <c r="O221" s="1267"/>
      <c r="P221" s="1267"/>
      <c r="Q221" s="1267"/>
      <c r="R221" s="1267"/>
      <c r="S221" s="1267"/>
      <c r="T221" s="1267"/>
      <c r="U221" s="1267"/>
      <c r="V221" s="1267"/>
      <c r="W221" s="1267"/>
      <c r="X221" s="1267"/>
      <c r="Y221" s="1267"/>
      <c r="Z221" s="1267"/>
      <c r="AA221" s="347"/>
      <c r="AC221" s="319"/>
      <c r="AD221" s="340"/>
      <c r="AE221" s="1102"/>
      <c r="AF221" s="1102"/>
      <c r="AG221" s="1102"/>
      <c r="AH221" s="1102"/>
      <c r="AI221" s="1102"/>
      <c r="AJ221" s="1102"/>
      <c r="AK221" s="1102"/>
      <c r="AL221" s="1102"/>
      <c r="AM221" s="1102"/>
      <c r="AN221" s="1102"/>
      <c r="AO221" s="1102"/>
      <c r="AP221" s="1102"/>
      <c r="AQ221" s="1102"/>
      <c r="AR221" s="1102"/>
      <c r="AS221" s="1102"/>
      <c r="AT221" s="1102"/>
      <c r="AU221" s="1102"/>
      <c r="AV221" s="1102"/>
      <c r="AW221" s="1102"/>
      <c r="AX221" s="1102"/>
      <c r="AY221" s="1102"/>
      <c r="AZ221" s="1102"/>
      <c r="BA221" s="1102"/>
      <c r="BB221" s="1102"/>
      <c r="BC221" s="342"/>
      <c r="BD221" s="319"/>
    </row>
    <row r="222" spans="4:56" s="346" customFormat="1" ht="3.75" customHeight="1">
      <c r="D222" s="347"/>
      <c r="E222" s="347"/>
      <c r="F222" s="347"/>
      <c r="G222" s="347"/>
      <c r="AC222" s="319"/>
      <c r="AD222" s="319"/>
      <c r="AE222" s="319"/>
      <c r="AF222" s="319"/>
      <c r="AG222" s="319"/>
      <c r="AH222" s="319"/>
      <c r="AI222" s="319"/>
      <c r="AJ222" s="319"/>
      <c r="AK222" s="319"/>
      <c r="AL222" s="319"/>
      <c r="AM222" s="319"/>
      <c r="AN222" s="319"/>
      <c r="AO222" s="319"/>
      <c r="AP222" s="319"/>
      <c r="AQ222" s="319"/>
      <c r="AR222" s="319"/>
      <c r="AS222" s="319"/>
      <c r="AT222" s="319"/>
      <c r="AU222" s="319"/>
      <c r="AV222" s="319"/>
      <c r="AW222" s="319"/>
      <c r="AX222" s="319"/>
      <c r="AY222" s="319"/>
      <c r="AZ222" s="319"/>
      <c r="BA222" s="319"/>
      <c r="BB222" s="319"/>
      <c r="BC222" s="319"/>
      <c r="BD222" s="319"/>
    </row>
    <row r="223" spans="29:56" s="346" customFormat="1" ht="3.75" customHeight="1" thickBot="1">
      <c r="AC223" s="319"/>
      <c r="AD223" s="319"/>
      <c r="AE223" s="319"/>
      <c r="AF223" s="319"/>
      <c r="AG223" s="319"/>
      <c r="AH223" s="319"/>
      <c r="AI223" s="319"/>
      <c r="AJ223" s="319"/>
      <c r="AK223" s="319"/>
      <c r="AL223" s="319"/>
      <c r="AM223" s="319"/>
      <c r="AN223" s="319"/>
      <c r="AO223" s="319"/>
      <c r="AP223" s="319"/>
      <c r="AQ223" s="319"/>
      <c r="AR223" s="319"/>
      <c r="AS223" s="319"/>
      <c r="AT223" s="319"/>
      <c r="AU223" s="319"/>
      <c r="AV223" s="319"/>
      <c r="AW223" s="319"/>
      <c r="AX223" s="319"/>
      <c r="AY223" s="319"/>
      <c r="AZ223" s="319"/>
      <c r="BA223" s="319"/>
      <c r="BB223" s="319"/>
      <c r="BC223" s="319"/>
      <c r="BD223" s="319"/>
    </row>
    <row r="224" spans="2:56" s="346" customFormat="1" ht="22.5" customHeight="1">
      <c r="B224" s="1083" t="s">
        <v>400</v>
      </c>
      <c r="C224" s="1083"/>
      <c r="D224" s="1083"/>
      <c r="E224" s="1083"/>
      <c r="F224" s="1083"/>
      <c r="G224" s="1083"/>
      <c r="H224" s="1083"/>
      <c r="I224" s="1083"/>
      <c r="J224" s="1083"/>
      <c r="K224" s="1083"/>
      <c r="L224" s="1083"/>
      <c r="M224" s="1083"/>
      <c r="N224" s="1083"/>
      <c r="O224" s="1083"/>
      <c r="P224" s="1083"/>
      <c r="Q224" s="1083"/>
      <c r="R224" s="1083"/>
      <c r="S224" s="1083"/>
      <c r="T224" s="1083"/>
      <c r="U224" s="1083"/>
      <c r="V224" s="1083"/>
      <c r="W224" s="1083"/>
      <c r="X224" s="1083"/>
      <c r="Y224" s="1083"/>
      <c r="Z224" s="347"/>
      <c r="AA224" s="347"/>
      <c r="AC224" s="319"/>
      <c r="AD224" s="1268"/>
      <c r="AE224" s="1269"/>
      <c r="AF224" s="1269"/>
      <c r="AG224" s="1269"/>
      <c r="AH224" s="1269"/>
      <c r="AI224" s="1269"/>
      <c r="AJ224" s="1269"/>
      <c r="AK224" s="1269"/>
      <c r="AL224" s="1269"/>
      <c r="AM224" s="1269"/>
      <c r="AN224" s="1269"/>
      <c r="AO224" s="1269"/>
      <c r="AP224" s="1269"/>
      <c r="AQ224" s="1269"/>
      <c r="AR224" s="1269"/>
      <c r="AS224" s="1269"/>
      <c r="AT224" s="1269"/>
      <c r="AU224" s="1269"/>
      <c r="AV224" s="1269"/>
      <c r="AW224" s="1269"/>
      <c r="AX224" s="1269"/>
      <c r="AY224" s="1269"/>
      <c r="AZ224" s="1269"/>
      <c r="BA224" s="1269"/>
      <c r="BB224" s="364"/>
      <c r="BC224" s="365"/>
      <c r="BD224" s="319"/>
    </row>
    <row r="225" spans="2:56" s="346" customFormat="1" ht="22.5" customHeight="1">
      <c r="B225" s="1083"/>
      <c r="C225" s="1083"/>
      <c r="D225" s="1083"/>
      <c r="E225" s="1083"/>
      <c r="F225" s="1083"/>
      <c r="G225" s="1083"/>
      <c r="H225" s="1083"/>
      <c r="I225" s="1083"/>
      <c r="J225" s="1083"/>
      <c r="K225" s="1083"/>
      <c r="L225" s="1083"/>
      <c r="M225" s="1083"/>
      <c r="N225" s="1083"/>
      <c r="O225" s="1083"/>
      <c r="P225" s="1083"/>
      <c r="Q225" s="1083"/>
      <c r="R225" s="1083"/>
      <c r="S225" s="1083"/>
      <c r="T225" s="1083"/>
      <c r="U225" s="1083"/>
      <c r="V225" s="1083"/>
      <c r="W225" s="1083"/>
      <c r="X225" s="1083"/>
      <c r="Y225" s="1083"/>
      <c r="Z225" s="330"/>
      <c r="AA225" s="347"/>
      <c r="AC225" s="319"/>
      <c r="AD225" s="1097"/>
      <c r="AE225" s="1083"/>
      <c r="AF225" s="1083"/>
      <c r="AG225" s="1083"/>
      <c r="AH225" s="1083"/>
      <c r="AI225" s="1083"/>
      <c r="AJ225" s="1083"/>
      <c r="AK225" s="1083"/>
      <c r="AL225" s="1083"/>
      <c r="AM225" s="1083"/>
      <c r="AN225" s="1083"/>
      <c r="AO225" s="1083"/>
      <c r="AP225" s="1083"/>
      <c r="AQ225" s="1083"/>
      <c r="AR225" s="1083"/>
      <c r="AS225" s="1083"/>
      <c r="AT225" s="1083"/>
      <c r="AU225" s="1083"/>
      <c r="AV225" s="1083"/>
      <c r="AW225" s="1083"/>
      <c r="AX225" s="1083"/>
      <c r="AY225" s="1083"/>
      <c r="AZ225" s="1083"/>
      <c r="BA225" s="1083"/>
      <c r="BB225" s="336"/>
      <c r="BC225" s="334"/>
      <c r="BD225" s="319"/>
    </row>
    <row r="226" spans="2:56" s="346" customFormat="1" ht="22.5" customHeight="1">
      <c r="B226" s="347"/>
      <c r="C226" s="1162" t="s">
        <v>617</v>
      </c>
      <c r="D226" s="1162"/>
      <c r="E226" s="1162"/>
      <c r="F226" s="1162"/>
      <c r="G226" s="1162"/>
      <c r="H226" s="1162" t="s">
        <v>618</v>
      </c>
      <c r="I226" s="1162"/>
      <c r="J226" s="1162"/>
      <c r="K226" s="1162"/>
      <c r="L226" s="1162" t="s">
        <v>619</v>
      </c>
      <c r="M226" s="1162"/>
      <c r="N226" s="1162"/>
      <c r="O226" s="1270" t="s">
        <v>620</v>
      </c>
      <c r="P226" s="1260"/>
      <c r="Q226" s="1260"/>
      <c r="R226" s="1270" t="s">
        <v>621</v>
      </c>
      <c r="S226" s="1260"/>
      <c r="T226" s="1260"/>
      <c r="U226" s="1259" t="s">
        <v>622</v>
      </c>
      <c r="V226" s="1259"/>
      <c r="W226" s="1259"/>
      <c r="X226" s="1259"/>
      <c r="Y226" s="1259"/>
      <c r="Z226" s="1259"/>
      <c r="AA226" s="1259"/>
      <c r="AC226" s="319"/>
      <c r="AD226" s="1097"/>
      <c r="AE226" s="1083"/>
      <c r="AF226" s="1083"/>
      <c r="AG226" s="1083"/>
      <c r="AH226" s="1083"/>
      <c r="AI226" s="1083"/>
      <c r="AJ226" s="1083"/>
      <c r="AK226" s="1083"/>
      <c r="AL226" s="1083"/>
      <c r="AM226" s="1083"/>
      <c r="AN226" s="1083"/>
      <c r="AO226" s="1083"/>
      <c r="AP226" s="1083"/>
      <c r="AQ226" s="1083"/>
      <c r="AR226" s="1083"/>
      <c r="AS226" s="1083"/>
      <c r="AT226" s="1083"/>
      <c r="AU226" s="1083"/>
      <c r="AV226" s="1083"/>
      <c r="AW226" s="1083"/>
      <c r="AX226" s="1083"/>
      <c r="AY226" s="1083"/>
      <c r="AZ226" s="1083"/>
      <c r="BA226" s="1083"/>
      <c r="BB226" s="336"/>
      <c r="BC226" s="334"/>
      <c r="BD226" s="319"/>
    </row>
    <row r="227" spans="2:56" s="346" customFormat="1" ht="22.5" customHeight="1">
      <c r="B227" s="347"/>
      <c r="C227" s="1162"/>
      <c r="D227" s="1162"/>
      <c r="E227" s="1162"/>
      <c r="F227" s="1162"/>
      <c r="G227" s="1162"/>
      <c r="H227" s="1162"/>
      <c r="I227" s="1162"/>
      <c r="J227" s="1162"/>
      <c r="K227" s="1162"/>
      <c r="L227" s="366">
        <f>IF('表１-①'!U6=0,"",'表１-①'!U6)</f>
      </c>
      <c r="M227" s="1260" t="s">
        <v>623</v>
      </c>
      <c r="N227" s="1261"/>
      <c r="O227" s="367"/>
      <c r="P227" s="1260" t="s">
        <v>623</v>
      </c>
      <c r="Q227" s="1260"/>
      <c r="R227" s="367"/>
      <c r="S227" s="1260" t="s">
        <v>623</v>
      </c>
      <c r="T227" s="1260"/>
      <c r="U227" s="1259"/>
      <c r="V227" s="1259"/>
      <c r="W227" s="1259"/>
      <c r="X227" s="1259"/>
      <c r="Y227" s="1259"/>
      <c r="Z227" s="1259"/>
      <c r="AA227" s="1259"/>
      <c r="AC227" s="319"/>
      <c r="AD227" s="1097"/>
      <c r="AE227" s="1083"/>
      <c r="AF227" s="1083"/>
      <c r="AG227" s="1083"/>
      <c r="AH227" s="1083"/>
      <c r="AI227" s="1083"/>
      <c r="AJ227" s="1083"/>
      <c r="AK227" s="1083"/>
      <c r="AL227" s="1083"/>
      <c r="AM227" s="1083"/>
      <c r="AN227" s="1083"/>
      <c r="AO227" s="1083"/>
      <c r="AP227" s="1083"/>
      <c r="AQ227" s="1083"/>
      <c r="AR227" s="1083"/>
      <c r="AS227" s="1083"/>
      <c r="AT227" s="1083"/>
      <c r="AU227" s="1083"/>
      <c r="AV227" s="1083"/>
      <c r="AW227" s="1083"/>
      <c r="AX227" s="1083"/>
      <c r="AY227" s="1083"/>
      <c r="AZ227" s="1083"/>
      <c r="BA227" s="1083"/>
      <c r="BB227" s="336"/>
      <c r="BC227" s="334"/>
      <c r="BD227" s="319"/>
    </row>
    <row r="228" spans="2:56" s="346" customFormat="1" ht="22.5" customHeight="1">
      <c r="B228" s="347"/>
      <c r="C228" s="1262" t="s">
        <v>624</v>
      </c>
      <c r="D228" s="1264" t="s">
        <v>625</v>
      </c>
      <c r="E228" s="1265"/>
      <c r="F228" s="1265"/>
      <c r="G228" s="1265"/>
      <c r="H228" s="1258" t="s">
        <v>626</v>
      </c>
      <c r="I228" s="1245"/>
      <c r="J228" s="1245"/>
      <c r="K228" s="1245"/>
      <c r="L228" s="1232">
        <f>'表１-①'!AA36</f>
        <v>0</v>
      </c>
      <c r="M228" s="1232"/>
      <c r="N228" s="1232"/>
      <c r="O228" s="1232">
        <f>$L228*(1-O230)</f>
        <v>0</v>
      </c>
      <c r="P228" s="1232"/>
      <c r="Q228" s="1232"/>
      <c r="R228" s="1232">
        <f>$L228*(1-R230)</f>
        <v>0</v>
      </c>
      <c r="S228" s="1232"/>
      <c r="T228" s="1232"/>
      <c r="U228" s="1233"/>
      <c r="V228" s="1234"/>
      <c r="W228" s="1234"/>
      <c r="X228" s="1234"/>
      <c r="Y228" s="1234"/>
      <c r="Z228" s="1234"/>
      <c r="AA228" s="1235"/>
      <c r="AC228" s="319"/>
      <c r="AD228" s="1097" t="s">
        <v>627</v>
      </c>
      <c r="AE228" s="1083"/>
      <c r="AF228" s="1083"/>
      <c r="AG228" s="1083"/>
      <c r="AH228" s="1083"/>
      <c r="AI228" s="1083"/>
      <c r="AJ228" s="1083"/>
      <c r="AK228" s="1083"/>
      <c r="AL228" s="1083"/>
      <c r="AM228" s="1083"/>
      <c r="AN228" s="1083"/>
      <c r="AO228" s="1083"/>
      <c r="AP228" s="1083"/>
      <c r="AQ228" s="1083"/>
      <c r="AR228" s="1083"/>
      <c r="AS228" s="1083"/>
      <c r="AT228" s="1083"/>
      <c r="AU228" s="1083"/>
      <c r="AV228" s="1083"/>
      <c r="AW228" s="1083"/>
      <c r="AX228" s="1083"/>
      <c r="AY228" s="1083"/>
      <c r="AZ228" s="1083"/>
      <c r="BA228" s="1083"/>
      <c r="BB228" s="336"/>
      <c r="BC228" s="334"/>
      <c r="BD228" s="319"/>
    </row>
    <row r="229" spans="2:56" s="346" customFormat="1" ht="22.5" customHeight="1">
      <c r="B229" s="347"/>
      <c r="C229" s="1263"/>
      <c r="D229" s="1265"/>
      <c r="E229" s="1265"/>
      <c r="F229" s="1265"/>
      <c r="G229" s="1265"/>
      <c r="H229" s="1245"/>
      <c r="I229" s="1245"/>
      <c r="J229" s="1245"/>
      <c r="K229" s="1245"/>
      <c r="L229" s="1232"/>
      <c r="M229" s="1232"/>
      <c r="N229" s="1232"/>
      <c r="O229" s="1232"/>
      <c r="P229" s="1232"/>
      <c r="Q229" s="1232"/>
      <c r="R229" s="1232"/>
      <c r="S229" s="1232"/>
      <c r="T229" s="1232"/>
      <c r="U229" s="1236"/>
      <c r="V229" s="1237"/>
      <c r="W229" s="1237"/>
      <c r="X229" s="1237"/>
      <c r="Y229" s="1237"/>
      <c r="Z229" s="1237"/>
      <c r="AA229" s="1238"/>
      <c r="AC229" s="319"/>
      <c r="AD229" s="1097"/>
      <c r="AE229" s="1083"/>
      <c r="AF229" s="1083"/>
      <c r="AG229" s="1083"/>
      <c r="AH229" s="1083"/>
      <c r="AI229" s="1083"/>
      <c r="AJ229" s="1083"/>
      <c r="AK229" s="1083"/>
      <c r="AL229" s="1083"/>
      <c r="AM229" s="1083"/>
      <c r="AN229" s="1083"/>
      <c r="AO229" s="1083"/>
      <c r="AP229" s="1083"/>
      <c r="AQ229" s="1083"/>
      <c r="AR229" s="1083"/>
      <c r="AS229" s="1083"/>
      <c r="AT229" s="1083"/>
      <c r="AU229" s="1083"/>
      <c r="AV229" s="1083"/>
      <c r="AW229" s="1083"/>
      <c r="AX229" s="1083"/>
      <c r="AY229" s="1083"/>
      <c r="AZ229" s="1083"/>
      <c r="BA229" s="1083"/>
      <c r="BB229" s="336"/>
      <c r="BC229" s="334"/>
      <c r="BD229" s="319"/>
    </row>
    <row r="230" spans="2:56" s="346" customFormat="1" ht="22.5" customHeight="1">
      <c r="B230" s="347"/>
      <c r="C230" s="1263"/>
      <c r="D230" s="1265"/>
      <c r="E230" s="1265"/>
      <c r="F230" s="1265"/>
      <c r="G230" s="1265"/>
      <c r="H230" s="1245" t="s">
        <v>628</v>
      </c>
      <c r="I230" s="1245"/>
      <c r="J230" s="1245"/>
      <c r="K230" s="1245"/>
      <c r="L230" s="1224" t="s">
        <v>630</v>
      </c>
      <c r="M230" s="1225"/>
      <c r="N230" s="1225"/>
      <c r="O230" s="1226"/>
      <c r="P230" s="1226"/>
      <c r="Q230" s="1226"/>
      <c r="R230" s="1226"/>
      <c r="S230" s="1226"/>
      <c r="T230" s="1226"/>
      <c r="U230" s="1236"/>
      <c r="V230" s="1237"/>
      <c r="W230" s="1237"/>
      <c r="X230" s="1237"/>
      <c r="Y230" s="1237"/>
      <c r="Z230" s="1237"/>
      <c r="AA230" s="1238"/>
      <c r="AC230" s="319"/>
      <c r="AD230" s="348"/>
      <c r="AE230" s="349" t="s">
        <v>631</v>
      </c>
      <c r="AF230" s="350"/>
      <c r="AG230" s="350"/>
      <c r="AH230" s="350"/>
      <c r="AI230" s="350"/>
      <c r="AJ230" s="350"/>
      <c r="AK230" s="350"/>
      <c r="AL230" s="350"/>
      <c r="AM230" s="350"/>
      <c r="AN230" s="350"/>
      <c r="AO230" s="350"/>
      <c r="AP230" s="350"/>
      <c r="AQ230" s="350"/>
      <c r="AR230" s="350"/>
      <c r="AS230" s="350"/>
      <c r="AT230" s="350"/>
      <c r="AU230" s="350"/>
      <c r="AV230" s="350"/>
      <c r="AW230" s="350"/>
      <c r="AX230" s="350"/>
      <c r="AY230" s="350"/>
      <c r="AZ230" s="350"/>
      <c r="BA230" s="350"/>
      <c r="BB230" s="327"/>
      <c r="BC230" s="328"/>
      <c r="BD230" s="319"/>
    </row>
    <row r="231" spans="2:56" s="346" customFormat="1" ht="22.5" customHeight="1">
      <c r="B231" s="347"/>
      <c r="C231" s="1263"/>
      <c r="D231" s="1265"/>
      <c r="E231" s="1265"/>
      <c r="F231" s="1265"/>
      <c r="G231" s="1265"/>
      <c r="H231" s="1245"/>
      <c r="I231" s="1245"/>
      <c r="J231" s="1245"/>
      <c r="K231" s="1245"/>
      <c r="L231" s="1225"/>
      <c r="M231" s="1225"/>
      <c r="N231" s="1225"/>
      <c r="O231" s="1226"/>
      <c r="P231" s="1226"/>
      <c r="Q231" s="1226"/>
      <c r="R231" s="1226"/>
      <c r="S231" s="1226"/>
      <c r="T231" s="1226"/>
      <c r="U231" s="1239"/>
      <c r="V231" s="1240"/>
      <c r="W231" s="1240"/>
      <c r="X231" s="1240"/>
      <c r="Y231" s="1240"/>
      <c r="Z231" s="1240"/>
      <c r="AA231" s="1241"/>
      <c r="AC231" s="319"/>
      <c r="AD231" s="348"/>
      <c r="AE231" s="349" t="s">
        <v>632</v>
      </c>
      <c r="AF231" s="350"/>
      <c r="AG231" s="350"/>
      <c r="AH231" s="350"/>
      <c r="AI231" s="350"/>
      <c r="AJ231" s="350"/>
      <c r="AK231" s="350"/>
      <c r="AL231" s="350"/>
      <c r="AM231" s="350"/>
      <c r="AN231" s="350"/>
      <c r="AO231" s="350"/>
      <c r="AP231" s="350"/>
      <c r="AQ231" s="350"/>
      <c r="AR231" s="350"/>
      <c r="AS231" s="350"/>
      <c r="AT231" s="350"/>
      <c r="AU231" s="350"/>
      <c r="AV231" s="350"/>
      <c r="AW231" s="350"/>
      <c r="AX231" s="350"/>
      <c r="AY231" s="350"/>
      <c r="AZ231" s="350"/>
      <c r="BA231" s="350"/>
      <c r="BB231" s="327"/>
      <c r="BC231" s="328"/>
      <c r="BD231" s="319"/>
    </row>
    <row r="232" spans="2:56" s="346" customFormat="1" ht="22.5" customHeight="1">
      <c r="B232" s="347"/>
      <c r="C232" s="1263"/>
      <c r="D232" s="1249" t="s">
        <v>633</v>
      </c>
      <c r="E232" s="1250"/>
      <c r="F232" s="1250"/>
      <c r="G232" s="1251"/>
      <c r="H232" s="1245" t="s">
        <v>634</v>
      </c>
      <c r="I232" s="1245"/>
      <c r="J232" s="1245"/>
      <c r="K232" s="1245"/>
      <c r="L232" s="1231"/>
      <c r="M232" s="1231"/>
      <c r="N232" s="1231"/>
      <c r="O232" s="1232">
        <f>$L232*(1-O236)</f>
        <v>0</v>
      </c>
      <c r="P232" s="1232"/>
      <c r="Q232" s="1232"/>
      <c r="R232" s="1232">
        <f>$L232*(1-R236)</f>
        <v>0</v>
      </c>
      <c r="S232" s="1232"/>
      <c r="T232" s="1232"/>
      <c r="U232" s="1233"/>
      <c r="V232" s="1234"/>
      <c r="W232" s="1234"/>
      <c r="X232" s="1234"/>
      <c r="Y232" s="1234"/>
      <c r="Z232" s="1234"/>
      <c r="AA232" s="1235"/>
      <c r="AC232" s="319"/>
      <c r="AD232" s="348"/>
      <c r="AE232" s="350"/>
      <c r="AF232" s="350"/>
      <c r="AG232" s="350"/>
      <c r="AH232" s="350"/>
      <c r="AI232" s="350"/>
      <c r="AJ232" s="350"/>
      <c r="AK232" s="350"/>
      <c r="AL232" s="350"/>
      <c r="AM232" s="350"/>
      <c r="AN232" s="350"/>
      <c r="AO232" s="350"/>
      <c r="AP232" s="350"/>
      <c r="AQ232" s="350"/>
      <c r="AR232" s="350"/>
      <c r="AS232" s="350"/>
      <c r="AT232" s="350"/>
      <c r="AU232" s="350"/>
      <c r="AV232" s="350"/>
      <c r="AW232" s="350"/>
      <c r="AX232" s="350"/>
      <c r="AY232" s="350"/>
      <c r="AZ232" s="350"/>
      <c r="BA232" s="350"/>
      <c r="BB232" s="327"/>
      <c r="BC232" s="328"/>
      <c r="BD232" s="319"/>
    </row>
    <row r="233" spans="2:56" s="346" customFormat="1" ht="22.5" customHeight="1">
      <c r="B233" s="347"/>
      <c r="C233" s="1263"/>
      <c r="D233" s="1252"/>
      <c r="E233" s="1253"/>
      <c r="F233" s="1253"/>
      <c r="G233" s="1254"/>
      <c r="H233" s="1245"/>
      <c r="I233" s="1245"/>
      <c r="J233" s="1245"/>
      <c r="K233" s="1245"/>
      <c r="L233" s="1231"/>
      <c r="M233" s="1231"/>
      <c r="N233" s="1231"/>
      <c r="O233" s="1232"/>
      <c r="P233" s="1232"/>
      <c r="Q233" s="1232"/>
      <c r="R233" s="1232"/>
      <c r="S233" s="1232"/>
      <c r="T233" s="1232"/>
      <c r="U233" s="1236"/>
      <c r="V233" s="1237"/>
      <c r="W233" s="1237"/>
      <c r="X233" s="1237"/>
      <c r="Y233" s="1237"/>
      <c r="Z233" s="1237"/>
      <c r="AA233" s="1238"/>
      <c r="AC233" s="319"/>
      <c r="AD233" s="333" t="s">
        <v>635</v>
      </c>
      <c r="AE233" s="327" t="s">
        <v>636</v>
      </c>
      <c r="AF233" s="327"/>
      <c r="AG233" s="327"/>
      <c r="AH233" s="327"/>
      <c r="AI233" s="327"/>
      <c r="AJ233" s="327"/>
      <c r="AK233" s="327"/>
      <c r="AL233" s="327"/>
      <c r="AM233" s="327"/>
      <c r="AN233" s="327"/>
      <c r="AO233" s="327"/>
      <c r="AP233" s="327"/>
      <c r="AQ233" s="327"/>
      <c r="AR233" s="327"/>
      <c r="AS233" s="327"/>
      <c r="AT233" s="327"/>
      <c r="AU233" s="327"/>
      <c r="AV233" s="327"/>
      <c r="AW233" s="327"/>
      <c r="AX233" s="327"/>
      <c r="AY233" s="327"/>
      <c r="AZ233" s="327"/>
      <c r="BA233" s="327"/>
      <c r="BB233" s="327"/>
      <c r="BC233" s="334"/>
      <c r="BD233" s="319"/>
    </row>
    <row r="234" spans="2:56" s="346" customFormat="1" ht="22.5" customHeight="1">
      <c r="B234" s="347"/>
      <c r="C234" s="1263"/>
      <c r="D234" s="1255"/>
      <c r="E234" s="1256"/>
      <c r="F234" s="1256"/>
      <c r="G234" s="1257"/>
      <c r="H234" s="1258" t="s">
        <v>626</v>
      </c>
      <c r="I234" s="1245"/>
      <c r="J234" s="1245"/>
      <c r="K234" s="1245"/>
      <c r="L234" s="1232">
        <f>L232*D237</f>
        <v>0</v>
      </c>
      <c r="M234" s="1232"/>
      <c r="N234" s="1232"/>
      <c r="O234" s="1232">
        <f>$L234*(1-O236)</f>
        <v>0</v>
      </c>
      <c r="P234" s="1232"/>
      <c r="Q234" s="1232"/>
      <c r="R234" s="1232">
        <f>$L234*(1-R236)</f>
        <v>0</v>
      </c>
      <c r="S234" s="1232"/>
      <c r="T234" s="1232"/>
      <c r="U234" s="1236"/>
      <c r="V234" s="1237"/>
      <c r="W234" s="1237"/>
      <c r="X234" s="1237"/>
      <c r="Y234" s="1237"/>
      <c r="Z234" s="1237"/>
      <c r="AA234" s="1238"/>
      <c r="AC234" s="319"/>
      <c r="AD234" s="333"/>
      <c r="AE234" s="1080"/>
      <c r="AF234" s="1080"/>
      <c r="AG234" s="1080"/>
      <c r="AH234" s="1080"/>
      <c r="AI234" s="1080"/>
      <c r="AJ234" s="1080"/>
      <c r="AK234" s="1080"/>
      <c r="AL234" s="1080"/>
      <c r="AM234" s="1080"/>
      <c r="AN234" s="1080"/>
      <c r="AO234" s="1080"/>
      <c r="AP234" s="1080"/>
      <c r="AQ234" s="1080"/>
      <c r="AR234" s="1080"/>
      <c r="AS234" s="1080"/>
      <c r="AT234" s="1080"/>
      <c r="AU234" s="1080"/>
      <c r="AV234" s="1080"/>
      <c r="AW234" s="1080"/>
      <c r="AX234" s="1080"/>
      <c r="AY234" s="1080"/>
      <c r="AZ234" s="1080"/>
      <c r="BA234" s="1080"/>
      <c r="BB234" s="1080"/>
      <c r="BC234" s="334"/>
      <c r="BD234" s="319"/>
    </row>
    <row r="235" spans="2:56" s="346" customFormat="1" ht="22.5" customHeight="1">
      <c r="B235" s="347"/>
      <c r="C235" s="1263"/>
      <c r="D235" s="1246" t="s">
        <v>637</v>
      </c>
      <c r="E235" s="1247"/>
      <c r="F235" s="1247"/>
      <c r="G235" s="1248"/>
      <c r="H235" s="1245"/>
      <c r="I235" s="1245"/>
      <c r="J235" s="1245"/>
      <c r="K235" s="1245"/>
      <c r="L235" s="1232"/>
      <c r="M235" s="1232"/>
      <c r="N235" s="1232"/>
      <c r="O235" s="1232"/>
      <c r="P235" s="1232"/>
      <c r="Q235" s="1232"/>
      <c r="R235" s="1232"/>
      <c r="S235" s="1232"/>
      <c r="T235" s="1232"/>
      <c r="U235" s="1236"/>
      <c r="V235" s="1237"/>
      <c r="W235" s="1237"/>
      <c r="X235" s="1237"/>
      <c r="Y235" s="1237"/>
      <c r="Z235" s="1237"/>
      <c r="AA235" s="1238"/>
      <c r="AC235" s="319"/>
      <c r="AD235" s="333" t="s">
        <v>635</v>
      </c>
      <c r="AE235" s="327" t="s">
        <v>638</v>
      </c>
      <c r="AF235" s="327"/>
      <c r="AG235" s="327"/>
      <c r="AH235" s="327"/>
      <c r="AI235" s="327"/>
      <c r="AJ235" s="327"/>
      <c r="AK235" s="327"/>
      <c r="AL235" s="327"/>
      <c r="AM235" s="327"/>
      <c r="AN235" s="327"/>
      <c r="AO235" s="327"/>
      <c r="AP235" s="327"/>
      <c r="AQ235" s="327"/>
      <c r="AR235" s="327"/>
      <c r="AS235" s="327"/>
      <c r="AT235" s="327"/>
      <c r="AU235" s="327"/>
      <c r="AV235" s="327"/>
      <c r="AW235" s="327"/>
      <c r="AX235" s="327"/>
      <c r="AY235" s="327"/>
      <c r="AZ235" s="327"/>
      <c r="BA235" s="327"/>
      <c r="BB235" s="327"/>
      <c r="BC235" s="334"/>
      <c r="BD235" s="319"/>
    </row>
    <row r="236" spans="2:56" s="346" customFormat="1" ht="22.5" customHeight="1">
      <c r="B236" s="347"/>
      <c r="C236" s="1263"/>
      <c r="D236" s="1246" t="s">
        <v>639</v>
      </c>
      <c r="E236" s="1247"/>
      <c r="F236" s="1247"/>
      <c r="G236" s="1248"/>
      <c r="H236" s="1245" t="s">
        <v>628</v>
      </c>
      <c r="I236" s="1245"/>
      <c r="J236" s="1245"/>
      <c r="K236" s="1245"/>
      <c r="L236" s="1224" t="s">
        <v>629</v>
      </c>
      <c r="M236" s="1225"/>
      <c r="N236" s="1225"/>
      <c r="O236" s="1226"/>
      <c r="P236" s="1226"/>
      <c r="Q236" s="1226"/>
      <c r="R236" s="1226"/>
      <c r="S236" s="1226"/>
      <c r="T236" s="1226"/>
      <c r="U236" s="1236"/>
      <c r="V236" s="1237"/>
      <c r="W236" s="1237"/>
      <c r="X236" s="1237"/>
      <c r="Y236" s="1237"/>
      <c r="Z236" s="1237"/>
      <c r="AA236" s="1238"/>
      <c r="AC236" s="319"/>
      <c r="AD236" s="333"/>
      <c r="AE236" s="327" t="s">
        <v>640</v>
      </c>
      <c r="AF236" s="327"/>
      <c r="AG236" s="327"/>
      <c r="AH236" s="327"/>
      <c r="AI236" s="327"/>
      <c r="AJ236" s="327"/>
      <c r="AK236" s="327"/>
      <c r="AL236" s="327"/>
      <c r="AM236" s="327"/>
      <c r="AN236" s="327"/>
      <c r="AO236" s="327"/>
      <c r="AP236" s="327"/>
      <c r="AQ236" s="327"/>
      <c r="AR236" s="327"/>
      <c r="AS236" s="327"/>
      <c r="AT236" s="327"/>
      <c r="AU236" s="327"/>
      <c r="AV236" s="327"/>
      <c r="AW236" s="327"/>
      <c r="AX236" s="327"/>
      <c r="AY236" s="327"/>
      <c r="AZ236" s="327"/>
      <c r="BA236" s="327"/>
      <c r="BB236" s="327"/>
      <c r="BC236" s="334"/>
      <c r="BD236" s="319"/>
    </row>
    <row r="237" spans="2:56" s="346" customFormat="1" ht="22.5" customHeight="1">
      <c r="B237" s="347"/>
      <c r="C237" s="1263"/>
      <c r="D237" s="1242">
        <v>0.525</v>
      </c>
      <c r="E237" s="1243"/>
      <c r="F237" s="1243"/>
      <c r="G237" s="1244"/>
      <c r="H237" s="1245"/>
      <c r="I237" s="1245"/>
      <c r="J237" s="1245"/>
      <c r="K237" s="1245"/>
      <c r="L237" s="1225"/>
      <c r="M237" s="1225"/>
      <c r="N237" s="1225"/>
      <c r="O237" s="1226"/>
      <c r="P237" s="1226"/>
      <c r="Q237" s="1226"/>
      <c r="R237" s="1226"/>
      <c r="S237" s="1226"/>
      <c r="T237" s="1226"/>
      <c r="U237" s="1239"/>
      <c r="V237" s="1240"/>
      <c r="W237" s="1240"/>
      <c r="X237" s="1240"/>
      <c r="Y237" s="1240"/>
      <c r="Z237" s="1240"/>
      <c r="AA237" s="1241"/>
      <c r="AC237" s="319"/>
      <c r="AD237" s="333"/>
      <c r="AE237" s="327" t="s">
        <v>641</v>
      </c>
      <c r="AF237" s="327"/>
      <c r="AG237" s="327"/>
      <c r="AH237" s="327"/>
      <c r="AI237" s="327"/>
      <c r="AJ237" s="327"/>
      <c r="AK237" s="327"/>
      <c r="AL237" s="327"/>
      <c r="AM237" s="327"/>
      <c r="AN237" s="327"/>
      <c r="AO237" s="327"/>
      <c r="AP237" s="327"/>
      <c r="AQ237" s="327"/>
      <c r="AR237" s="327"/>
      <c r="AS237" s="327"/>
      <c r="AT237" s="327"/>
      <c r="AU237" s="327"/>
      <c r="AV237" s="327"/>
      <c r="AW237" s="327"/>
      <c r="AX237" s="327"/>
      <c r="AY237" s="327"/>
      <c r="AZ237" s="327"/>
      <c r="BA237" s="327"/>
      <c r="BB237" s="327"/>
      <c r="BC237" s="334"/>
      <c r="BD237" s="319"/>
    </row>
    <row r="238" spans="2:56" s="346" customFormat="1" ht="22.5" customHeight="1">
      <c r="B238" s="347"/>
      <c r="C238" s="1263"/>
      <c r="D238" s="1249" t="s">
        <v>642</v>
      </c>
      <c r="E238" s="1250"/>
      <c r="F238" s="1250"/>
      <c r="G238" s="1251"/>
      <c r="H238" s="1245" t="s">
        <v>643</v>
      </c>
      <c r="I238" s="1245"/>
      <c r="J238" s="1245"/>
      <c r="K238" s="1245"/>
      <c r="L238" s="1231"/>
      <c r="M238" s="1231"/>
      <c r="N238" s="1231"/>
      <c r="O238" s="1232">
        <f>$L238*(1-O242)</f>
        <v>0</v>
      </c>
      <c r="P238" s="1232"/>
      <c r="Q238" s="1232"/>
      <c r="R238" s="1232">
        <f>$L238*(1-R242)</f>
        <v>0</v>
      </c>
      <c r="S238" s="1232"/>
      <c r="T238" s="1232"/>
      <c r="U238" s="1233"/>
      <c r="V238" s="1234"/>
      <c r="W238" s="1234"/>
      <c r="X238" s="1234"/>
      <c r="Y238" s="1234"/>
      <c r="Z238" s="1234"/>
      <c r="AA238" s="1235"/>
      <c r="AC238" s="319"/>
      <c r="AD238" s="333"/>
      <c r="AE238" s="327" t="s">
        <v>644</v>
      </c>
      <c r="AF238" s="327"/>
      <c r="AG238" s="327"/>
      <c r="AH238" s="327"/>
      <c r="AI238" s="327"/>
      <c r="AJ238" s="327"/>
      <c r="AK238" s="327"/>
      <c r="AL238" s="327"/>
      <c r="AM238" s="327"/>
      <c r="AN238" s="327"/>
      <c r="AO238" s="327"/>
      <c r="AP238" s="327"/>
      <c r="AQ238" s="327"/>
      <c r="AR238" s="327"/>
      <c r="AS238" s="327"/>
      <c r="AT238" s="327"/>
      <c r="AU238" s="327"/>
      <c r="AV238" s="327"/>
      <c r="AW238" s="327"/>
      <c r="AX238" s="327"/>
      <c r="AY238" s="327"/>
      <c r="AZ238" s="327"/>
      <c r="BA238" s="327"/>
      <c r="BB238" s="327"/>
      <c r="BC238" s="334"/>
      <c r="BD238" s="319"/>
    </row>
    <row r="239" spans="2:56" s="346" customFormat="1" ht="22.5" customHeight="1">
      <c r="B239" s="347"/>
      <c r="C239" s="1263"/>
      <c r="D239" s="1252"/>
      <c r="E239" s="1253"/>
      <c r="F239" s="1253"/>
      <c r="G239" s="1254"/>
      <c r="H239" s="1245"/>
      <c r="I239" s="1245"/>
      <c r="J239" s="1245"/>
      <c r="K239" s="1245"/>
      <c r="L239" s="1231"/>
      <c r="M239" s="1231"/>
      <c r="N239" s="1231"/>
      <c r="O239" s="1232"/>
      <c r="P239" s="1232"/>
      <c r="Q239" s="1232"/>
      <c r="R239" s="1232"/>
      <c r="S239" s="1232"/>
      <c r="T239" s="1232"/>
      <c r="U239" s="1236"/>
      <c r="V239" s="1237"/>
      <c r="W239" s="1237"/>
      <c r="X239" s="1237"/>
      <c r="Y239" s="1237"/>
      <c r="Z239" s="1237"/>
      <c r="AA239" s="1238"/>
      <c r="AC239" s="319"/>
      <c r="AD239" s="333"/>
      <c r="AE239" s="327"/>
      <c r="AF239" s="327"/>
      <c r="AG239" s="327"/>
      <c r="AH239" s="327"/>
      <c r="AI239" s="327"/>
      <c r="AJ239" s="327"/>
      <c r="AK239" s="327"/>
      <c r="AL239" s="327"/>
      <c r="AM239" s="327"/>
      <c r="AN239" s="327"/>
      <c r="AO239" s="327"/>
      <c r="AP239" s="327"/>
      <c r="AQ239" s="327"/>
      <c r="AR239" s="327"/>
      <c r="AS239" s="327"/>
      <c r="AT239" s="327"/>
      <c r="AU239" s="327"/>
      <c r="AV239" s="327"/>
      <c r="AW239" s="327"/>
      <c r="AX239" s="327"/>
      <c r="AY239" s="327"/>
      <c r="AZ239" s="327"/>
      <c r="BA239" s="327"/>
      <c r="BB239" s="327"/>
      <c r="BC239" s="334"/>
      <c r="BD239" s="319"/>
    </row>
    <row r="240" spans="2:56" s="346" customFormat="1" ht="22.5" customHeight="1">
      <c r="B240" s="347"/>
      <c r="C240" s="1263"/>
      <c r="D240" s="1255"/>
      <c r="E240" s="1256"/>
      <c r="F240" s="1256"/>
      <c r="G240" s="1257"/>
      <c r="H240" s="1258" t="s">
        <v>626</v>
      </c>
      <c r="I240" s="1245"/>
      <c r="J240" s="1245"/>
      <c r="K240" s="1245"/>
      <c r="L240" s="1232">
        <f>L238*D243</f>
        <v>0</v>
      </c>
      <c r="M240" s="1232"/>
      <c r="N240" s="1232"/>
      <c r="O240" s="1232">
        <f>$L240*(1-O242)</f>
        <v>0</v>
      </c>
      <c r="P240" s="1232"/>
      <c r="Q240" s="1232"/>
      <c r="R240" s="1232">
        <f>$L240*(1-R242)</f>
        <v>0</v>
      </c>
      <c r="S240" s="1232"/>
      <c r="T240" s="1232"/>
      <c r="U240" s="1236"/>
      <c r="V240" s="1237"/>
      <c r="W240" s="1237"/>
      <c r="X240" s="1237"/>
      <c r="Y240" s="1237"/>
      <c r="Z240" s="1237"/>
      <c r="AA240" s="1238"/>
      <c r="AC240" s="319"/>
      <c r="AD240" s="333" t="s">
        <v>378</v>
      </c>
      <c r="AE240" s="327" t="s">
        <v>645</v>
      </c>
      <c r="AF240" s="327"/>
      <c r="AG240" s="327"/>
      <c r="AH240" s="327"/>
      <c r="AI240" s="327"/>
      <c r="AJ240" s="327"/>
      <c r="AK240" s="327"/>
      <c r="AL240" s="327"/>
      <c r="AM240" s="327"/>
      <c r="AN240" s="327"/>
      <c r="AO240" s="327"/>
      <c r="AP240" s="327"/>
      <c r="AQ240" s="327"/>
      <c r="AR240" s="327"/>
      <c r="AS240" s="327"/>
      <c r="AT240" s="327"/>
      <c r="AU240" s="327"/>
      <c r="AV240" s="327"/>
      <c r="AW240" s="327"/>
      <c r="AX240" s="327"/>
      <c r="AY240" s="327"/>
      <c r="AZ240" s="327"/>
      <c r="BA240" s="327"/>
      <c r="BB240" s="327"/>
      <c r="BC240" s="334"/>
      <c r="BD240" s="319"/>
    </row>
    <row r="241" spans="2:56" s="346" customFormat="1" ht="22.5" customHeight="1">
      <c r="B241" s="347"/>
      <c r="C241" s="1263"/>
      <c r="D241" s="1246" t="s">
        <v>637</v>
      </c>
      <c r="E241" s="1247"/>
      <c r="F241" s="1247"/>
      <c r="G241" s="1248"/>
      <c r="H241" s="1245"/>
      <c r="I241" s="1245"/>
      <c r="J241" s="1245"/>
      <c r="K241" s="1245"/>
      <c r="L241" s="1232"/>
      <c r="M241" s="1232"/>
      <c r="N241" s="1232"/>
      <c r="O241" s="1232"/>
      <c r="P241" s="1232"/>
      <c r="Q241" s="1232"/>
      <c r="R241" s="1232"/>
      <c r="S241" s="1232"/>
      <c r="T241" s="1232"/>
      <c r="U241" s="1236"/>
      <c r="V241" s="1237"/>
      <c r="W241" s="1237"/>
      <c r="X241" s="1237"/>
      <c r="Y241" s="1237"/>
      <c r="Z241" s="1237"/>
      <c r="AA241" s="1238"/>
      <c r="AC241" s="319"/>
      <c r="AD241" s="333"/>
      <c r="AE241" s="327" t="s">
        <v>646</v>
      </c>
      <c r="AF241" s="327"/>
      <c r="AG241" s="327"/>
      <c r="AH241" s="327"/>
      <c r="AI241" s="327"/>
      <c r="AJ241" s="327"/>
      <c r="AK241" s="327"/>
      <c r="AL241" s="327"/>
      <c r="AM241" s="327"/>
      <c r="AN241" s="327"/>
      <c r="AO241" s="327"/>
      <c r="AP241" s="327"/>
      <c r="AQ241" s="327"/>
      <c r="AR241" s="327"/>
      <c r="AS241" s="327"/>
      <c r="AT241" s="327"/>
      <c r="AU241" s="327"/>
      <c r="AV241" s="327"/>
      <c r="AW241" s="327"/>
      <c r="AX241" s="327"/>
      <c r="AY241" s="327"/>
      <c r="AZ241" s="327"/>
      <c r="BA241" s="327"/>
      <c r="BB241" s="327"/>
      <c r="BC241" s="334"/>
      <c r="BD241" s="319"/>
    </row>
    <row r="242" spans="2:56" s="346" customFormat="1" ht="22.5" customHeight="1">
      <c r="B242" s="347"/>
      <c r="C242" s="1263"/>
      <c r="D242" s="1246" t="s">
        <v>647</v>
      </c>
      <c r="E242" s="1247"/>
      <c r="F242" s="1247"/>
      <c r="G242" s="1248"/>
      <c r="H242" s="1245" t="s">
        <v>628</v>
      </c>
      <c r="I242" s="1245"/>
      <c r="J242" s="1245"/>
      <c r="K242" s="1245"/>
      <c r="L242" s="1224" t="s">
        <v>630</v>
      </c>
      <c r="M242" s="1225"/>
      <c r="N242" s="1225"/>
      <c r="O242" s="1226"/>
      <c r="P242" s="1226"/>
      <c r="Q242" s="1226"/>
      <c r="R242" s="1226"/>
      <c r="S242" s="1226"/>
      <c r="T242" s="1226"/>
      <c r="U242" s="1236"/>
      <c r="V242" s="1237"/>
      <c r="W242" s="1237"/>
      <c r="X242" s="1237"/>
      <c r="Y242" s="1237"/>
      <c r="Z242" s="1237"/>
      <c r="AA242" s="1238"/>
      <c r="AC242" s="319"/>
      <c r="AD242" s="333"/>
      <c r="AE242" s="1080" t="s">
        <v>648</v>
      </c>
      <c r="AF242" s="1080"/>
      <c r="AG242" s="1080"/>
      <c r="AH242" s="1080"/>
      <c r="AI242" s="1080"/>
      <c r="AJ242" s="1080"/>
      <c r="AK242" s="1080"/>
      <c r="AL242" s="1080"/>
      <c r="AM242" s="1080"/>
      <c r="AN242" s="1080"/>
      <c r="AO242" s="1080"/>
      <c r="AP242" s="1080"/>
      <c r="AQ242" s="1080"/>
      <c r="AR242" s="1080"/>
      <c r="AS242" s="1080"/>
      <c r="AT242" s="1080"/>
      <c r="AU242" s="1080"/>
      <c r="AV242" s="1080"/>
      <c r="AW242" s="1080"/>
      <c r="AX242" s="1080"/>
      <c r="AY242" s="1080"/>
      <c r="AZ242" s="1080"/>
      <c r="BA242" s="1080"/>
      <c r="BB242" s="1080"/>
      <c r="BC242" s="334"/>
      <c r="BD242" s="319"/>
    </row>
    <row r="243" spans="2:56" s="346" customFormat="1" ht="22.5" customHeight="1">
      <c r="B243" s="347"/>
      <c r="C243" s="1263"/>
      <c r="D243" s="1242">
        <v>2.10843</v>
      </c>
      <c r="E243" s="1243"/>
      <c r="F243" s="1243"/>
      <c r="G243" s="1244"/>
      <c r="H243" s="1245"/>
      <c r="I243" s="1245"/>
      <c r="J243" s="1245"/>
      <c r="K243" s="1245"/>
      <c r="L243" s="1225"/>
      <c r="M243" s="1225"/>
      <c r="N243" s="1225"/>
      <c r="O243" s="1226"/>
      <c r="P243" s="1226"/>
      <c r="Q243" s="1226"/>
      <c r="R243" s="1226"/>
      <c r="S243" s="1226"/>
      <c r="T243" s="1226"/>
      <c r="U243" s="1239"/>
      <c r="V243" s="1240"/>
      <c r="W243" s="1240"/>
      <c r="X243" s="1240"/>
      <c r="Y243" s="1240"/>
      <c r="Z243" s="1240"/>
      <c r="AA243" s="1241"/>
      <c r="AC243" s="319"/>
      <c r="AD243" s="333"/>
      <c r="AE243" s="1080" t="s">
        <v>649</v>
      </c>
      <c r="AF243" s="1080"/>
      <c r="AG243" s="1080"/>
      <c r="AH243" s="1080"/>
      <c r="AI243" s="1080"/>
      <c r="AJ243" s="1080"/>
      <c r="AK243" s="1080"/>
      <c r="AL243" s="1080"/>
      <c r="AM243" s="1080"/>
      <c r="AN243" s="1080"/>
      <c r="AO243" s="1080"/>
      <c r="AP243" s="1080"/>
      <c r="AQ243" s="1080"/>
      <c r="AR243" s="1080"/>
      <c r="AS243" s="1080"/>
      <c r="AT243" s="1080"/>
      <c r="AU243" s="1080"/>
      <c r="AV243" s="1080"/>
      <c r="AW243" s="1080"/>
      <c r="AX243" s="1080"/>
      <c r="AY243" s="1080"/>
      <c r="AZ243" s="1080"/>
      <c r="BA243" s="1080"/>
      <c r="BB243" s="1080"/>
      <c r="BC243" s="334"/>
      <c r="BD243" s="319"/>
    </row>
    <row r="244" spans="2:56" s="346" customFormat="1" ht="22.5" customHeight="1">
      <c r="B244" s="347"/>
      <c r="C244" s="1227" t="s">
        <v>650</v>
      </c>
      <c r="D244" s="1215"/>
      <c r="E244" s="1215"/>
      <c r="F244" s="1215"/>
      <c r="G244" s="1215"/>
      <c r="H244" s="1245" t="s">
        <v>643</v>
      </c>
      <c r="I244" s="1245"/>
      <c r="J244" s="1245"/>
      <c r="K244" s="1245"/>
      <c r="L244" s="1231"/>
      <c r="M244" s="1231"/>
      <c r="N244" s="1231"/>
      <c r="O244" s="1232">
        <f>$L244*(1-O246)</f>
        <v>0</v>
      </c>
      <c r="P244" s="1232"/>
      <c r="Q244" s="1232"/>
      <c r="R244" s="1232">
        <f>$L244*(1-R246)</f>
        <v>0</v>
      </c>
      <c r="S244" s="1232"/>
      <c r="T244" s="1232"/>
      <c r="U244" s="1233"/>
      <c r="V244" s="1234"/>
      <c r="W244" s="1234"/>
      <c r="X244" s="1234"/>
      <c r="Y244" s="1234"/>
      <c r="Z244" s="1234"/>
      <c r="AA244" s="1235"/>
      <c r="AC244" s="319"/>
      <c r="AD244" s="333"/>
      <c r="AE244" s="327" t="s">
        <v>651</v>
      </c>
      <c r="AF244" s="327"/>
      <c r="AG244" s="327"/>
      <c r="AH244" s="327"/>
      <c r="AI244" s="327"/>
      <c r="AJ244" s="327"/>
      <c r="AK244" s="327"/>
      <c r="AL244" s="327"/>
      <c r="AM244" s="327"/>
      <c r="AN244" s="327"/>
      <c r="AO244" s="327"/>
      <c r="AP244" s="327"/>
      <c r="AQ244" s="327"/>
      <c r="AR244" s="327"/>
      <c r="AS244" s="327"/>
      <c r="AT244" s="327"/>
      <c r="AU244" s="327"/>
      <c r="AV244" s="327"/>
      <c r="AW244" s="327"/>
      <c r="AX244" s="327"/>
      <c r="AY244" s="327"/>
      <c r="AZ244" s="327"/>
      <c r="BA244" s="327"/>
      <c r="BB244" s="327"/>
      <c r="BC244" s="328"/>
      <c r="BD244" s="319"/>
    </row>
    <row r="245" spans="2:56" s="346" customFormat="1" ht="22.5" customHeight="1">
      <c r="B245" s="347"/>
      <c r="C245" s="1215"/>
      <c r="D245" s="1215"/>
      <c r="E245" s="1215"/>
      <c r="F245" s="1215"/>
      <c r="G245" s="1215"/>
      <c r="H245" s="1245"/>
      <c r="I245" s="1245"/>
      <c r="J245" s="1245"/>
      <c r="K245" s="1245"/>
      <c r="L245" s="1231"/>
      <c r="M245" s="1231"/>
      <c r="N245" s="1231"/>
      <c r="O245" s="1232"/>
      <c r="P245" s="1232"/>
      <c r="Q245" s="1232"/>
      <c r="R245" s="1232"/>
      <c r="S245" s="1232"/>
      <c r="T245" s="1232"/>
      <c r="U245" s="1236"/>
      <c r="V245" s="1237"/>
      <c r="W245" s="1237"/>
      <c r="X245" s="1237"/>
      <c r="Y245" s="1237"/>
      <c r="Z245" s="1237"/>
      <c r="AA245" s="1238"/>
      <c r="AC245" s="319"/>
      <c r="AD245" s="333"/>
      <c r="AE245" s="327"/>
      <c r="AF245" s="327" t="s">
        <v>652</v>
      </c>
      <c r="AG245" s="327"/>
      <c r="AH245" s="327"/>
      <c r="AI245" s="327"/>
      <c r="AJ245" s="327"/>
      <c r="AK245" s="327"/>
      <c r="AL245" s="327"/>
      <c r="AM245" s="327"/>
      <c r="AN245" s="327"/>
      <c r="AO245" s="327"/>
      <c r="AP245" s="327"/>
      <c r="AQ245" s="327"/>
      <c r="AR245" s="327"/>
      <c r="AS245" s="327"/>
      <c r="AT245" s="327"/>
      <c r="AU245" s="327"/>
      <c r="AV245" s="327"/>
      <c r="AW245" s="327"/>
      <c r="AX245" s="327"/>
      <c r="AY245" s="327"/>
      <c r="AZ245" s="327"/>
      <c r="BA245" s="327"/>
      <c r="BB245" s="327"/>
      <c r="BC245" s="334"/>
      <c r="BD245" s="319"/>
    </row>
    <row r="246" spans="2:56" s="346" customFormat="1" ht="22.5" customHeight="1">
      <c r="B246" s="347"/>
      <c r="C246" s="1215"/>
      <c r="D246" s="1215"/>
      <c r="E246" s="1215"/>
      <c r="F246" s="1215"/>
      <c r="G246" s="1215"/>
      <c r="H246" s="1245" t="s">
        <v>628</v>
      </c>
      <c r="I246" s="1245"/>
      <c r="J246" s="1245"/>
      <c r="K246" s="1245"/>
      <c r="L246" s="1224" t="s">
        <v>629</v>
      </c>
      <c r="M246" s="1225"/>
      <c r="N246" s="1225"/>
      <c r="O246" s="1226"/>
      <c r="P246" s="1226"/>
      <c r="Q246" s="1226"/>
      <c r="R246" s="1226"/>
      <c r="S246" s="1226"/>
      <c r="T246" s="1226"/>
      <c r="U246" s="1236"/>
      <c r="V246" s="1237"/>
      <c r="W246" s="1237"/>
      <c r="X246" s="1237"/>
      <c r="Y246" s="1237"/>
      <c r="Z246" s="1237"/>
      <c r="AA246" s="1238"/>
      <c r="AC246" s="319"/>
      <c r="AD246" s="333"/>
      <c r="AE246" s="1080" t="s">
        <v>653</v>
      </c>
      <c r="AF246" s="1080"/>
      <c r="AG246" s="1080"/>
      <c r="AH246" s="1080"/>
      <c r="AI246" s="1080"/>
      <c r="AJ246" s="1080"/>
      <c r="AK246" s="1080"/>
      <c r="AL246" s="1080"/>
      <c r="AM246" s="1080"/>
      <c r="AN246" s="1080"/>
      <c r="AO246" s="1080"/>
      <c r="AP246" s="1080"/>
      <c r="AQ246" s="1080"/>
      <c r="AR246" s="1080"/>
      <c r="AS246" s="1080"/>
      <c r="AT246" s="1080"/>
      <c r="AU246" s="1080"/>
      <c r="AV246" s="1080"/>
      <c r="AW246" s="1080"/>
      <c r="AX246" s="1080"/>
      <c r="AY246" s="1080"/>
      <c r="AZ246" s="1080"/>
      <c r="BA246" s="1080"/>
      <c r="BB246" s="1080"/>
      <c r="BC246" s="328"/>
      <c r="BD246" s="319"/>
    </row>
    <row r="247" spans="2:56" s="346" customFormat="1" ht="22.5" customHeight="1">
      <c r="B247" s="347"/>
      <c r="C247" s="1215"/>
      <c r="D247" s="1215"/>
      <c r="E247" s="1215"/>
      <c r="F247" s="1215"/>
      <c r="G247" s="1215"/>
      <c r="H247" s="1245"/>
      <c r="I247" s="1245"/>
      <c r="J247" s="1245"/>
      <c r="K247" s="1245"/>
      <c r="L247" s="1225"/>
      <c r="M247" s="1225"/>
      <c r="N247" s="1225"/>
      <c r="O247" s="1226"/>
      <c r="P247" s="1226"/>
      <c r="Q247" s="1226"/>
      <c r="R247" s="1226"/>
      <c r="S247" s="1226"/>
      <c r="T247" s="1226"/>
      <c r="U247" s="1239"/>
      <c r="V247" s="1240"/>
      <c r="W247" s="1240"/>
      <c r="X247" s="1240"/>
      <c r="Y247" s="1240"/>
      <c r="Z247" s="1240"/>
      <c r="AA247" s="1241"/>
      <c r="AC247" s="319"/>
      <c r="AD247" s="333"/>
      <c r="AE247" s="327"/>
      <c r="AF247" s="327" t="s">
        <v>654</v>
      </c>
      <c r="AG247" s="327"/>
      <c r="AH247" s="327"/>
      <c r="AI247" s="327"/>
      <c r="AJ247" s="327"/>
      <c r="AK247" s="327"/>
      <c r="AL247" s="327"/>
      <c r="AM247" s="327"/>
      <c r="AN247" s="327"/>
      <c r="AO247" s="327"/>
      <c r="AP247" s="327"/>
      <c r="AQ247" s="327"/>
      <c r="AR247" s="327"/>
      <c r="AS247" s="327"/>
      <c r="AT247" s="327"/>
      <c r="AU247" s="327"/>
      <c r="AV247" s="327"/>
      <c r="AW247" s="327"/>
      <c r="AX247" s="327"/>
      <c r="AY247" s="327"/>
      <c r="AZ247" s="327"/>
      <c r="BA247" s="327"/>
      <c r="BB247" s="327"/>
      <c r="BC247" s="334"/>
      <c r="BD247" s="319"/>
    </row>
    <row r="248" spans="2:56" s="346" customFormat="1" ht="22.5" customHeight="1">
      <c r="B248" s="347"/>
      <c r="C248" s="1227" t="s">
        <v>655</v>
      </c>
      <c r="D248" s="1227"/>
      <c r="E248" s="1227"/>
      <c r="F248" s="1227"/>
      <c r="G248" s="1227"/>
      <c r="H248" s="1228" t="s">
        <v>656</v>
      </c>
      <c r="I248" s="1229"/>
      <c r="J248" s="1229"/>
      <c r="K248" s="1230"/>
      <c r="L248" s="1231"/>
      <c r="M248" s="1231"/>
      <c r="N248" s="1231"/>
      <c r="O248" s="1232">
        <f>$L248*(1-O250)</f>
        <v>0</v>
      </c>
      <c r="P248" s="1232"/>
      <c r="Q248" s="1232"/>
      <c r="R248" s="1232">
        <f>$L248*(1-R250)</f>
        <v>0</v>
      </c>
      <c r="S248" s="1232"/>
      <c r="T248" s="1232"/>
      <c r="U248" s="1233"/>
      <c r="V248" s="1234"/>
      <c r="W248" s="1234"/>
      <c r="X248" s="1234"/>
      <c r="Y248" s="1234"/>
      <c r="Z248" s="1234"/>
      <c r="AA248" s="1235"/>
      <c r="AC248" s="319"/>
      <c r="AD248" s="333"/>
      <c r="AE248" s="1080"/>
      <c r="AF248" s="1080"/>
      <c r="AG248" s="1080"/>
      <c r="AH248" s="1080"/>
      <c r="AI248" s="1080"/>
      <c r="AJ248" s="1080"/>
      <c r="AK248" s="1080"/>
      <c r="AL248" s="1080"/>
      <c r="AM248" s="1080"/>
      <c r="AN248" s="1080"/>
      <c r="AO248" s="1080"/>
      <c r="AP248" s="1080"/>
      <c r="AQ248" s="1080"/>
      <c r="AR248" s="1080"/>
      <c r="AS248" s="1080"/>
      <c r="AT248" s="1080"/>
      <c r="AU248" s="1080"/>
      <c r="AV248" s="1080"/>
      <c r="AW248" s="1080"/>
      <c r="AX248" s="1080"/>
      <c r="AY248" s="1080"/>
      <c r="AZ248" s="1080"/>
      <c r="BA248" s="1080"/>
      <c r="BB248" s="1080"/>
      <c r="BC248" s="334"/>
      <c r="BD248" s="319"/>
    </row>
    <row r="249" spans="2:56" s="346" customFormat="1" ht="22.5" customHeight="1">
      <c r="B249" s="347"/>
      <c r="C249" s="1227"/>
      <c r="D249" s="1227"/>
      <c r="E249" s="1227"/>
      <c r="F249" s="1227"/>
      <c r="G249" s="1227"/>
      <c r="H249" s="369" t="s">
        <v>22</v>
      </c>
      <c r="I249" s="1217" t="s">
        <v>657</v>
      </c>
      <c r="J249" s="1217"/>
      <c r="K249" s="370" t="s">
        <v>75</v>
      </c>
      <c r="L249" s="1231"/>
      <c r="M249" s="1231"/>
      <c r="N249" s="1231"/>
      <c r="O249" s="1232"/>
      <c r="P249" s="1232"/>
      <c r="Q249" s="1232"/>
      <c r="R249" s="1232"/>
      <c r="S249" s="1232"/>
      <c r="T249" s="1232"/>
      <c r="U249" s="1236"/>
      <c r="V249" s="1237"/>
      <c r="W249" s="1237"/>
      <c r="X249" s="1237"/>
      <c r="Y249" s="1237"/>
      <c r="Z249" s="1237"/>
      <c r="AA249" s="1238"/>
      <c r="AC249" s="319"/>
      <c r="AD249" s="333" t="s">
        <v>378</v>
      </c>
      <c r="AE249" s="327" t="s">
        <v>658</v>
      </c>
      <c r="AF249" s="327"/>
      <c r="AG249" s="327"/>
      <c r="AH249" s="327"/>
      <c r="AI249" s="327"/>
      <c r="AJ249" s="327"/>
      <c r="AK249" s="327"/>
      <c r="AL249" s="327"/>
      <c r="AM249" s="327"/>
      <c r="AN249" s="327"/>
      <c r="AO249" s="327"/>
      <c r="AP249" s="327"/>
      <c r="AQ249" s="327"/>
      <c r="AR249" s="327"/>
      <c r="AS249" s="327"/>
      <c r="AT249" s="327"/>
      <c r="AU249" s="327"/>
      <c r="AV249" s="327"/>
      <c r="AW249" s="327"/>
      <c r="AX249" s="327"/>
      <c r="AY249" s="327"/>
      <c r="AZ249" s="327"/>
      <c r="BA249" s="327"/>
      <c r="BB249" s="327"/>
      <c r="BC249" s="334"/>
      <c r="BD249" s="319"/>
    </row>
    <row r="250" spans="2:56" s="346" customFormat="1" ht="22.5" customHeight="1">
      <c r="B250" s="347"/>
      <c r="C250" s="1227"/>
      <c r="D250" s="1227"/>
      <c r="E250" s="1227"/>
      <c r="F250" s="1227"/>
      <c r="G250" s="1227"/>
      <c r="H250" s="1218" t="s">
        <v>628</v>
      </c>
      <c r="I250" s="1219"/>
      <c r="J250" s="1219"/>
      <c r="K250" s="1220"/>
      <c r="L250" s="1224" t="s">
        <v>629</v>
      </c>
      <c r="M250" s="1225"/>
      <c r="N250" s="1225"/>
      <c r="O250" s="1226"/>
      <c r="P250" s="1226"/>
      <c r="Q250" s="1226"/>
      <c r="R250" s="1226"/>
      <c r="S250" s="1226"/>
      <c r="T250" s="1226"/>
      <c r="U250" s="1236"/>
      <c r="V250" s="1237"/>
      <c r="W250" s="1237"/>
      <c r="X250" s="1237"/>
      <c r="Y250" s="1237"/>
      <c r="Z250" s="1237"/>
      <c r="AA250" s="1238"/>
      <c r="AC250" s="319"/>
      <c r="AD250" s="333"/>
      <c r="AE250" s="327" t="s">
        <v>659</v>
      </c>
      <c r="AF250" s="327"/>
      <c r="AG250" s="327"/>
      <c r="AH250" s="327"/>
      <c r="AI250" s="327"/>
      <c r="AJ250" s="327"/>
      <c r="AK250" s="327"/>
      <c r="AL250" s="327"/>
      <c r="AM250" s="327"/>
      <c r="AN250" s="327"/>
      <c r="AO250" s="327"/>
      <c r="AP250" s="327"/>
      <c r="AQ250" s="327"/>
      <c r="AR250" s="327"/>
      <c r="AS250" s="327"/>
      <c r="AT250" s="327"/>
      <c r="AU250" s="327"/>
      <c r="AV250" s="327"/>
      <c r="AW250" s="327"/>
      <c r="AX250" s="327"/>
      <c r="AY250" s="327"/>
      <c r="AZ250" s="327"/>
      <c r="BA250" s="327"/>
      <c r="BB250" s="327"/>
      <c r="BC250" s="334"/>
      <c r="BD250" s="319"/>
    </row>
    <row r="251" spans="2:56" s="346" customFormat="1" ht="22.5" customHeight="1">
      <c r="B251" s="347"/>
      <c r="C251" s="1227"/>
      <c r="D251" s="1227"/>
      <c r="E251" s="1227"/>
      <c r="F251" s="1227"/>
      <c r="G251" s="1227"/>
      <c r="H251" s="1221"/>
      <c r="I251" s="1222"/>
      <c r="J251" s="1222"/>
      <c r="K251" s="1223"/>
      <c r="L251" s="1225"/>
      <c r="M251" s="1225"/>
      <c r="N251" s="1225"/>
      <c r="O251" s="1226"/>
      <c r="P251" s="1226"/>
      <c r="Q251" s="1226"/>
      <c r="R251" s="1226"/>
      <c r="S251" s="1226"/>
      <c r="T251" s="1226"/>
      <c r="U251" s="1239"/>
      <c r="V251" s="1240"/>
      <c r="W251" s="1240"/>
      <c r="X251" s="1240"/>
      <c r="Y251" s="1240"/>
      <c r="Z251" s="1240"/>
      <c r="AA251" s="1241"/>
      <c r="AC251" s="319"/>
      <c r="AD251" s="333"/>
      <c r="AE251" s="327"/>
      <c r="AF251" s="327"/>
      <c r="AG251" s="327"/>
      <c r="AH251" s="327"/>
      <c r="AI251" s="327"/>
      <c r="AJ251" s="327"/>
      <c r="AK251" s="327"/>
      <c r="AL251" s="327"/>
      <c r="AM251" s="327"/>
      <c r="AN251" s="327"/>
      <c r="AO251" s="327"/>
      <c r="AP251" s="327"/>
      <c r="AQ251" s="327"/>
      <c r="AR251" s="327"/>
      <c r="AS251" s="327"/>
      <c r="AT251" s="327"/>
      <c r="AU251" s="327"/>
      <c r="AV251" s="327"/>
      <c r="AW251" s="327"/>
      <c r="AX251" s="327"/>
      <c r="AY251" s="327"/>
      <c r="AZ251" s="327"/>
      <c r="BA251" s="327"/>
      <c r="BB251" s="327"/>
      <c r="BC251" s="334"/>
      <c r="BD251" s="319"/>
    </row>
    <row r="252" spans="2:56" s="346" customFormat="1" ht="22.5" customHeight="1">
      <c r="B252" s="347"/>
      <c r="C252" s="1215" t="s">
        <v>660</v>
      </c>
      <c r="D252" s="1215"/>
      <c r="E252" s="1215"/>
      <c r="F252" s="1215"/>
      <c r="G252" s="1215"/>
      <c r="H252" s="1215"/>
      <c r="I252" s="1215"/>
      <c r="J252" s="1215"/>
      <c r="K252" s="1215"/>
      <c r="L252" s="1213"/>
      <c r="M252" s="1213"/>
      <c r="N252" s="1213"/>
      <c r="O252" s="1213"/>
      <c r="P252" s="1213"/>
      <c r="Q252" s="1213"/>
      <c r="R252" s="1213"/>
      <c r="S252" s="1213"/>
      <c r="T252" s="1213"/>
      <c r="U252" s="1216"/>
      <c r="V252" s="1214"/>
      <c r="W252" s="1214"/>
      <c r="X252" s="1214"/>
      <c r="Y252" s="1214"/>
      <c r="Z252" s="1214"/>
      <c r="AA252" s="1214"/>
      <c r="AC252" s="319"/>
      <c r="AD252" s="333" t="s">
        <v>378</v>
      </c>
      <c r="AE252" s="327" t="s">
        <v>661</v>
      </c>
      <c r="AF252" s="327"/>
      <c r="AG252" s="327"/>
      <c r="AH252" s="327"/>
      <c r="AI252" s="327"/>
      <c r="AJ252" s="327"/>
      <c r="AK252" s="327"/>
      <c r="AL252" s="327"/>
      <c r="AM252" s="327"/>
      <c r="AN252" s="327"/>
      <c r="AO252" s="327"/>
      <c r="AP252" s="327"/>
      <c r="AQ252" s="327"/>
      <c r="AR252" s="327"/>
      <c r="AS252" s="327"/>
      <c r="AT252" s="327"/>
      <c r="AU252" s="327"/>
      <c r="AV252" s="327"/>
      <c r="AW252" s="327"/>
      <c r="AX252" s="327"/>
      <c r="AY252" s="327"/>
      <c r="AZ252" s="327"/>
      <c r="BA252" s="327"/>
      <c r="BB252" s="327"/>
      <c r="BC252" s="328"/>
      <c r="BD252" s="319"/>
    </row>
    <row r="253" spans="2:56" s="346" customFormat="1" ht="22.5" customHeight="1">
      <c r="B253" s="347"/>
      <c r="C253" s="1215"/>
      <c r="D253" s="1215"/>
      <c r="E253" s="1215"/>
      <c r="F253" s="1215"/>
      <c r="G253" s="1215"/>
      <c r="H253" s="1215"/>
      <c r="I253" s="1215"/>
      <c r="J253" s="1215"/>
      <c r="K253" s="1215"/>
      <c r="L253" s="1213"/>
      <c r="M253" s="1213"/>
      <c r="N253" s="1213"/>
      <c r="O253" s="1213"/>
      <c r="P253" s="1213"/>
      <c r="Q253" s="1213"/>
      <c r="R253" s="1213"/>
      <c r="S253" s="1213"/>
      <c r="T253" s="1213"/>
      <c r="U253" s="1214"/>
      <c r="V253" s="1214"/>
      <c r="W253" s="1214"/>
      <c r="X253" s="1214"/>
      <c r="Y253" s="1214"/>
      <c r="Z253" s="1214"/>
      <c r="AA253" s="1214"/>
      <c r="AC253" s="319"/>
      <c r="AD253" s="333"/>
      <c r="AE253" s="327" t="s">
        <v>662</v>
      </c>
      <c r="AF253" s="327"/>
      <c r="AG253" s="327"/>
      <c r="AH253" s="327"/>
      <c r="AI253" s="327"/>
      <c r="AJ253" s="327"/>
      <c r="AK253" s="327"/>
      <c r="AL253" s="327"/>
      <c r="AM253" s="327"/>
      <c r="AN253" s="327"/>
      <c r="AO253" s="327"/>
      <c r="AP253" s="327"/>
      <c r="AQ253" s="327"/>
      <c r="AR253" s="327"/>
      <c r="AS253" s="327"/>
      <c r="AT253" s="327"/>
      <c r="AU253" s="327"/>
      <c r="AV253" s="327"/>
      <c r="AW253" s="327"/>
      <c r="AX253" s="327"/>
      <c r="AY253" s="327"/>
      <c r="AZ253" s="327"/>
      <c r="BA253" s="327"/>
      <c r="BB253" s="327"/>
      <c r="BC253" s="334"/>
      <c r="BD253" s="319"/>
    </row>
    <row r="254" spans="2:56" s="346" customFormat="1" ht="22.5" customHeight="1">
      <c r="B254" s="347"/>
      <c r="C254" s="1215" t="s">
        <v>663</v>
      </c>
      <c r="D254" s="1215"/>
      <c r="E254" s="1215"/>
      <c r="F254" s="1215"/>
      <c r="G254" s="1215"/>
      <c r="H254" s="1215"/>
      <c r="I254" s="1215"/>
      <c r="J254" s="1215"/>
      <c r="K254" s="1215"/>
      <c r="L254" s="1213"/>
      <c r="M254" s="1213"/>
      <c r="N254" s="1213"/>
      <c r="O254" s="1213"/>
      <c r="P254" s="1213"/>
      <c r="Q254" s="1213"/>
      <c r="R254" s="1213"/>
      <c r="S254" s="1213"/>
      <c r="T254" s="1213"/>
      <c r="U254" s="1214"/>
      <c r="V254" s="1214"/>
      <c r="W254" s="1214"/>
      <c r="X254" s="1214"/>
      <c r="Y254" s="1214"/>
      <c r="Z254" s="1214"/>
      <c r="AA254" s="1214"/>
      <c r="AC254" s="319"/>
      <c r="AD254" s="333"/>
      <c r="AE254" s="327"/>
      <c r="AF254" s="327"/>
      <c r="AG254" s="327"/>
      <c r="AH254" s="327"/>
      <c r="AI254" s="327"/>
      <c r="AJ254" s="327"/>
      <c r="AK254" s="327"/>
      <c r="AL254" s="327"/>
      <c r="AM254" s="327"/>
      <c r="AN254" s="327"/>
      <c r="AO254" s="327"/>
      <c r="AP254" s="327"/>
      <c r="AQ254" s="327"/>
      <c r="AR254" s="327"/>
      <c r="AS254" s="327"/>
      <c r="AT254" s="327"/>
      <c r="AU254" s="327"/>
      <c r="AV254" s="327"/>
      <c r="AW254" s="327"/>
      <c r="AX254" s="327"/>
      <c r="AY254" s="327"/>
      <c r="AZ254" s="327"/>
      <c r="BA254" s="327"/>
      <c r="BB254" s="327"/>
      <c r="BC254" s="328"/>
      <c r="BD254" s="319"/>
    </row>
    <row r="255" spans="2:56" s="346" customFormat="1" ht="22.5" customHeight="1">
      <c r="B255" s="347"/>
      <c r="C255" s="1215"/>
      <c r="D255" s="1215"/>
      <c r="E255" s="1215"/>
      <c r="F255" s="1215"/>
      <c r="G255" s="1215"/>
      <c r="H255" s="1215"/>
      <c r="I255" s="1215"/>
      <c r="J255" s="1215"/>
      <c r="K255" s="1215"/>
      <c r="L255" s="1213"/>
      <c r="M255" s="1213"/>
      <c r="N255" s="1213"/>
      <c r="O255" s="1213"/>
      <c r="P255" s="1213"/>
      <c r="Q255" s="1213"/>
      <c r="R255" s="1213"/>
      <c r="S255" s="1213"/>
      <c r="T255" s="1213"/>
      <c r="U255" s="1214"/>
      <c r="V255" s="1214"/>
      <c r="W255" s="1214"/>
      <c r="X255" s="1214"/>
      <c r="Y255" s="1214"/>
      <c r="Z255" s="1214"/>
      <c r="AA255" s="1214"/>
      <c r="AC255" s="319"/>
      <c r="AD255" s="333" t="s">
        <v>378</v>
      </c>
      <c r="AE255" s="327" t="s">
        <v>664</v>
      </c>
      <c r="AF255" s="327"/>
      <c r="AG255" s="327"/>
      <c r="AH255" s="327"/>
      <c r="AI255" s="327"/>
      <c r="AJ255" s="327"/>
      <c r="AK255" s="327"/>
      <c r="AL255" s="327"/>
      <c r="AM255" s="327"/>
      <c r="AN255" s="327"/>
      <c r="AO255" s="327"/>
      <c r="AP255" s="327"/>
      <c r="AQ255" s="327"/>
      <c r="AR255" s="327"/>
      <c r="AS255" s="327"/>
      <c r="AT255" s="327"/>
      <c r="AU255" s="327"/>
      <c r="AV255" s="327"/>
      <c r="AW255" s="327"/>
      <c r="AX255" s="327"/>
      <c r="AY255" s="327"/>
      <c r="AZ255" s="327"/>
      <c r="BA255" s="327"/>
      <c r="BB255" s="327"/>
      <c r="BC255" s="334"/>
      <c r="BD255" s="319"/>
    </row>
    <row r="256" spans="2:56" s="346" customFormat="1" ht="22.5" customHeight="1">
      <c r="B256" s="347"/>
      <c r="C256" s="1212" t="s">
        <v>665</v>
      </c>
      <c r="D256" s="1212"/>
      <c r="E256" s="1212"/>
      <c r="F256" s="1212"/>
      <c r="G256" s="1212"/>
      <c r="H256" s="1212"/>
      <c r="I256" s="1212"/>
      <c r="J256" s="1212"/>
      <c r="K256" s="1212"/>
      <c r="L256" s="1213"/>
      <c r="M256" s="1213"/>
      <c r="N256" s="1213"/>
      <c r="O256" s="1213"/>
      <c r="P256" s="1213"/>
      <c r="Q256" s="1213"/>
      <c r="R256" s="1213"/>
      <c r="S256" s="1213"/>
      <c r="T256" s="1213"/>
      <c r="U256" s="1214"/>
      <c r="V256" s="1214"/>
      <c r="W256" s="1214"/>
      <c r="X256" s="1214"/>
      <c r="Y256" s="1214"/>
      <c r="Z256" s="1214"/>
      <c r="AA256" s="1214"/>
      <c r="AC256" s="319"/>
      <c r="AD256" s="333"/>
      <c r="AE256" s="327" t="s">
        <v>666</v>
      </c>
      <c r="AF256" s="327"/>
      <c r="AG256" s="327"/>
      <c r="AH256" s="327"/>
      <c r="AI256" s="327"/>
      <c r="AJ256" s="327"/>
      <c r="AK256" s="327"/>
      <c r="AL256" s="327"/>
      <c r="AM256" s="327"/>
      <c r="AN256" s="327"/>
      <c r="AO256" s="327"/>
      <c r="AP256" s="327"/>
      <c r="AQ256" s="327"/>
      <c r="AR256" s="327"/>
      <c r="AS256" s="327"/>
      <c r="AT256" s="327"/>
      <c r="AU256" s="327"/>
      <c r="AV256" s="327"/>
      <c r="AW256" s="327"/>
      <c r="AX256" s="327"/>
      <c r="AY256" s="327"/>
      <c r="AZ256" s="327"/>
      <c r="BA256" s="327"/>
      <c r="BB256" s="327"/>
      <c r="BC256" s="334"/>
      <c r="BD256" s="319"/>
    </row>
    <row r="257" spans="2:56" s="346" customFormat="1" ht="22.5" customHeight="1">
      <c r="B257" s="347"/>
      <c r="C257" s="1212"/>
      <c r="D257" s="1212"/>
      <c r="E257" s="1212"/>
      <c r="F257" s="1212"/>
      <c r="G257" s="1212"/>
      <c r="H257" s="1212"/>
      <c r="I257" s="1212"/>
      <c r="J257" s="1212"/>
      <c r="K257" s="1212"/>
      <c r="L257" s="1213"/>
      <c r="M257" s="1213"/>
      <c r="N257" s="1213"/>
      <c r="O257" s="1213"/>
      <c r="P257" s="1213"/>
      <c r="Q257" s="1213"/>
      <c r="R257" s="1213"/>
      <c r="S257" s="1213"/>
      <c r="T257" s="1213"/>
      <c r="U257" s="1214"/>
      <c r="V257" s="1214"/>
      <c r="W257" s="1214"/>
      <c r="X257" s="1214"/>
      <c r="Y257" s="1214"/>
      <c r="Z257" s="1214"/>
      <c r="AA257" s="1214"/>
      <c r="AC257" s="319"/>
      <c r="AD257" s="333"/>
      <c r="AE257" s="1080"/>
      <c r="AF257" s="1080"/>
      <c r="AG257" s="1080"/>
      <c r="AH257" s="1080"/>
      <c r="AI257" s="1080"/>
      <c r="AJ257" s="1080"/>
      <c r="AK257" s="1080"/>
      <c r="AL257" s="1080"/>
      <c r="AM257" s="1080"/>
      <c r="AN257" s="1080"/>
      <c r="AO257" s="1080"/>
      <c r="AP257" s="1080"/>
      <c r="AQ257" s="1080"/>
      <c r="AR257" s="1080"/>
      <c r="AS257" s="1080"/>
      <c r="AT257" s="1080"/>
      <c r="AU257" s="1080"/>
      <c r="AV257" s="1080"/>
      <c r="AW257" s="1080"/>
      <c r="AX257" s="1080"/>
      <c r="AY257" s="1080"/>
      <c r="AZ257" s="1080"/>
      <c r="BA257" s="1080"/>
      <c r="BB257" s="1080"/>
      <c r="BC257" s="334"/>
      <c r="BD257" s="319"/>
    </row>
    <row r="258" spans="27:57" s="346" customFormat="1" ht="22.5" customHeight="1" thickBot="1">
      <c r="AA258" s="347"/>
      <c r="AB258" s="347"/>
      <c r="AC258" s="336"/>
      <c r="AD258" s="340"/>
      <c r="AE258" s="1102"/>
      <c r="AF258" s="1102"/>
      <c r="AG258" s="1102"/>
      <c r="AH258" s="1102"/>
      <c r="AI258" s="1102"/>
      <c r="AJ258" s="1102"/>
      <c r="AK258" s="1102"/>
      <c r="AL258" s="1102"/>
      <c r="AM258" s="1102"/>
      <c r="AN258" s="1102"/>
      <c r="AO258" s="1102"/>
      <c r="AP258" s="1102"/>
      <c r="AQ258" s="1102"/>
      <c r="AR258" s="1102"/>
      <c r="AS258" s="1102"/>
      <c r="AT258" s="1102"/>
      <c r="AU258" s="1102"/>
      <c r="AV258" s="1102"/>
      <c r="AW258" s="1102"/>
      <c r="AX258" s="1102"/>
      <c r="AY258" s="1102"/>
      <c r="AZ258" s="1102"/>
      <c r="BA258" s="1102"/>
      <c r="BB258" s="1102"/>
      <c r="BC258" s="342"/>
      <c r="BD258" s="336"/>
      <c r="BE258" s="347"/>
    </row>
    <row r="259" spans="27:57" s="346" customFormat="1" ht="3.75" customHeight="1">
      <c r="AA259" s="347"/>
      <c r="AB259" s="347"/>
      <c r="AC259" s="336"/>
      <c r="AD259" s="336"/>
      <c r="AE259" s="1080"/>
      <c r="AF259" s="1080"/>
      <c r="AG259" s="1080"/>
      <c r="AH259" s="1080"/>
      <c r="AI259" s="1080"/>
      <c r="AJ259" s="1080"/>
      <c r="AK259" s="1080"/>
      <c r="AL259" s="1080"/>
      <c r="AM259" s="1080"/>
      <c r="AN259" s="1080"/>
      <c r="AO259" s="1080"/>
      <c r="AP259" s="1080"/>
      <c r="AQ259" s="1080"/>
      <c r="AR259" s="1080"/>
      <c r="AS259" s="1080"/>
      <c r="AT259" s="1080"/>
      <c r="AU259" s="1080"/>
      <c r="AV259" s="1080"/>
      <c r="AW259" s="1080"/>
      <c r="AX259" s="1080"/>
      <c r="AY259" s="1080"/>
      <c r="AZ259" s="1080"/>
      <c r="BA259" s="1080"/>
      <c r="BB259" s="1080"/>
      <c r="BC259" s="336"/>
      <c r="BD259" s="336"/>
      <c r="BE259" s="347"/>
    </row>
    <row r="260" spans="29:56" ht="3.75" customHeight="1" thickBot="1">
      <c r="AC260" s="319"/>
      <c r="AD260" s="319"/>
      <c r="AE260" s="319"/>
      <c r="AF260" s="319"/>
      <c r="AG260" s="319"/>
      <c r="AH260" s="319"/>
      <c r="AI260" s="319"/>
      <c r="AJ260" s="319"/>
      <c r="AK260" s="319"/>
      <c r="AL260" s="319"/>
      <c r="AM260" s="319"/>
      <c r="AN260" s="319"/>
      <c r="AO260" s="319"/>
      <c r="AP260" s="319"/>
      <c r="AQ260" s="319"/>
      <c r="AR260" s="319"/>
      <c r="AS260" s="319"/>
      <c r="AT260" s="319"/>
      <c r="AU260" s="319"/>
      <c r="AV260" s="319"/>
      <c r="AW260" s="319"/>
      <c r="AX260" s="319"/>
      <c r="AY260" s="319"/>
      <c r="AZ260" s="319"/>
      <c r="BA260" s="319"/>
      <c r="BB260" s="319"/>
      <c r="BC260" s="319"/>
      <c r="BD260" s="319"/>
    </row>
    <row r="261" spans="2:56" ht="22.5" customHeight="1">
      <c r="B261" s="1087" t="s">
        <v>667</v>
      </c>
      <c r="C261" s="1087"/>
      <c r="D261" s="1087"/>
      <c r="E261" s="1087"/>
      <c r="F261" s="1087"/>
      <c r="G261" s="1087"/>
      <c r="H261" s="1087"/>
      <c r="I261" s="1087"/>
      <c r="J261" s="1087"/>
      <c r="K261" s="1087"/>
      <c r="L261" s="1087"/>
      <c r="M261" s="1087"/>
      <c r="N261" s="1087"/>
      <c r="O261" s="1087"/>
      <c r="P261" s="1087"/>
      <c r="Q261" s="1087"/>
      <c r="R261" s="1087"/>
      <c r="S261" s="1087"/>
      <c r="T261" s="1087"/>
      <c r="U261" s="1087"/>
      <c r="V261" s="1087"/>
      <c r="W261" s="1087"/>
      <c r="X261" s="1087"/>
      <c r="Y261" s="1087"/>
      <c r="AC261" s="319"/>
      <c r="AD261" s="324"/>
      <c r="AE261" s="1114"/>
      <c r="AF261" s="1114"/>
      <c r="AG261" s="1114"/>
      <c r="AH261" s="1114"/>
      <c r="AI261" s="1114"/>
      <c r="AJ261" s="1114"/>
      <c r="AK261" s="1114"/>
      <c r="AL261" s="1114"/>
      <c r="AM261" s="1114"/>
      <c r="AN261" s="1114"/>
      <c r="AO261" s="1114"/>
      <c r="AP261" s="1114"/>
      <c r="AQ261" s="1114"/>
      <c r="AR261" s="1114"/>
      <c r="AS261" s="1114"/>
      <c r="AT261" s="1114"/>
      <c r="AU261" s="1114"/>
      <c r="AV261" s="1114"/>
      <c r="AW261" s="1114"/>
      <c r="AX261" s="1114"/>
      <c r="AY261" s="1114"/>
      <c r="AZ261" s="1114"/>
      <c r="BA261" s="1114"/>
      <c r="BB261" s="1114"/>
      <c r="BC261" s="325"/>
      <c r="BD261" s="319"/>
    </row>
    <row r="262" spans="2:56" ht="22.5" customHeight="1">
      <c r="B262" s="1087"/>
      <c r="C262" s="1087"/>
      <c r="D262" s="1087"/>
      <c r="E262" s="1087"/>
      <c r="F262" s="1087"/>
      <c r="G262" s="1087"/>
      <c r="H262" s="1087"/>
      <c r="I262" s="1087"/>
      <c r="J262" s="1087"/>
      <c r="K262" s="1087"/>
      <c r="L262" s="1087"/>
      <c r="M262" s="1087"/>
      <c r="N262" s="1087"/>
      <c r="O262" s="1087"/>
      <c r="P262" s="1087"/>
      <c r="Q262" s="1087"/>
      <c r="R262" s="1087"/>
      <c r="S262" s="1087"/>
      <c r="T262" s="1087"/>
      <c r="U262" s="1087"/>
      <c r="V262" s="1087"/>
      <c r="W262" s="1087"/>
      <c r="X262" s="1087"/>
      <c r="Y262" s="1087"/>
      <c r="AC262" s="319"/>
      <c r="AD262" s="326"/>
      <c r="AE262" s="1080"/>
      <c r="AF262" s="1080"/>
      <c r="AG262" s="1080"/>
      <c r="AH262" s="1080"/>
      <c r="AI262" s="1080"/>
      <c r="AJ262" s="1080"/>
      <c r="AK262" s="1080"/>
      <c r="AL262" s="1080"/>
      <c r="AM262" s="1080"/>
      <c r="AN262" s="1080"/>
      <c r="AO262" s="1080"/>
      <c r="AP262" s="1080"/>
      <c r="AQ262" s="1080"/>
      <c r="AR262" s="1080"/>
      <c r="AS262" s="1080"/>
      <c r="AT262" s="1080"/>
      <c r="AU262" s="1080"/>
      <c r="AV262" s="1080"/>
      <c r="AW262" s="1080"/>
      <c r="AX262" s="1080"/>
      <c r="AY262" s="1080"/>
      <c r="AZ262" s="1080"/>
      <c r="BA262" s="1080"/>
      <c r="BB262" s="1080"/>
      <c r="BC262" s="328"/>
      <c r="BD262" s="319"/>
    </row>
    <row r="263" spans="3:56" ht="22.5" customHeight="1">
      <c r="C263" s="352" t="s">
        <v>668</v>
      </c>
      <c r="D263" s="352"/>
      <c r="AC263" s="319"/>
      <c r="AD263" s="329"/>
      <c r="AE263" s="1080"/>
      <c r="AF263" s="1080"/>
      <c r="AG263" s="1080"/>
      <c r="AH263" s="1080"/>
      <c r="AI263" s="1080"/>
      <c r="AJ263" s="1080"/>
      <c r="AK263" s="1080"/>
      <c r="AL263" s="1080"/>
      <c r="AM263" s="1080"/>
      <c r="AN263" s="1080"/>
      <c r="AO263" s="1080"/>
      <c r="AP263" s="1080"/>
      <c r="AQ263" s="1080"/>
      <c r="AR263" s="1080"/>
      <c r="AS263" s="1080"/>
      <c r="AT263" s="1080"/>
      <c r="AU263" s="1080"/>
      <c r="AV263" s="1080"/>
      <c r="AW263" s="1080"/>
      <c r="AX263" s="1080"/>
      <c r="AY263" s="1080"/>
      <c r="AZ263" s="1080"/>
      <c r="BA263" s="1080"/>
      <c r="BB263" s="1080"/>
      <c r="BC263" s="328"/>
      <c r="BD263" s="319"/>
    </row>
    <row r="264" spans="3:56" ht="22.5" customHeight="1">
      <c r="C264" s="1205" t="s">
        <v>126</v>
      </c>
      <c r="D264" s="1206"/>
      <c r="E264" s="1206"/>
      <c r="F264" s="1206"/>
      <c r="G264" s="1207"/>
      <c r="H264" s="1208" t="s">
        <v>669</v>
      </c>
      <c r="I264" s="1167"/>
      <c r="J264" s="1209"/>
      <c r="K264" s="1208" t="s">
        <v>670</v>
      </c>
      <c r="L264" s="1210"/>
      <c r="M264" s="1210"/>
      <c r="N264" s="1210"/>
      <c r="O264" s="1208" t="s">
        <v>671</v>
      </c>
      <c r="P264" s="1210"/>
      <c r="Q264" s="1210"/>
      <c r="R264" s="1211"/>
      <c r="AC264" s="319"/>
      <c r="AD264" s="329"/>
      <c r="AE264" s="1080"/>
      <c r="AF264" s="1080"/>
      <c r="AG264" s="1080"/>
      <c r="AH264" s="1080"/>
      <c r="AI264" s="1080"/>
      <c r="AJ264" s="1080"/>
      <c r="AK264" s="1080"/>
      <c r="AL264" s="1080"/>
      <c r="AM264" s="1080"/>
      <c r="AN264" s="1080"/>
      <c r="AO264" s="1080"/>
      <c r="AP264" s="1080"/>
      <c r="AQ264" s="1080"/>
      <c r="AR264" s="1080"/>
      <c r="AS264" s="1080"/>
      <c r="AT264" s="1080"/>
      <c r="AU264" s="1080"/>
      <c r="AV264" s="1080"/>
      <c r="AW264" s="1080"/>
      <c r="AX264" s="1080"/>
      <c r="AY264" s="1080"/>
      <c r="AZ264" s="1080"/>
      <c r="BA264" s="1080"/>
      <c r="BB264" s="1080"/>
      <c r="BC264" s="328"/>
      <c r="BD264" s="319"/>
    </row>
    <row r="265" spans="3:56" ht="22.5" customHeight="1">
      <c r="C265" s="1202" t="s">
        <v>672</v>
      </c>
      <c r="D265" s="1203"/>
      <c r="E265" s="1203"/>
      <c r="F265" s="1203"/>
      <c r="G265" s="1204"/>
      <c r="H265" s="1192">
        <f>IF('表１-①'!J19=0,"",'表１-①'!J19)</f>
      </c>
      <c r="I265" s="1193"/>
      <c r="J265" s="1194"/>
      <c r="K265" s="1195">
        <f>IF('表１-①'!L19=0,"",'表１-①'!L19)</f>
      </c>
      <c r="L265" s="1196"/>
      <c r="M265" s="1196"/>
      <c r="N265" s="1196"/>
      <c r="O265" s="1192">
        <f>IF('表１-①'!AA19=0,"",'表１-①'!AA19)</f>
      </c>
      <c r="P265" s="1197"/>
      <c r="Q265" s="1197"/>
      <c r="R265" s="1198"/>
      <c r="AC265" s="319"/>
      <c r="AD265" s="1086" t="s">
        <v>673</v>
      </c>
      <c r="AE265" s="1087"/>
      <c r="AF265" s="1087"/>
      <c r="AG265" s="1087"/>
      <c r="AH265" s="1087"/>
      <c r="AI265" s="1087"/>
      <c r="AJ265" s="1087"/>
      <c r="AK265" s="1087"/>
      <c r="AL265" s="1087"/>
      <c r="AM265" s="1087"/>
      <c r="AN265" s="1087"/>
      <c r="AO265" s="1087"/>
      <c r="AP265" s="1087"/>
      <c r="AQ265" s="1087"/>
      <c r="AR265" s="1087"/>
      <c r="AS265" s="1087"/>
      <c r="AT265" s="1087"/>
      <c r="AU265" s="1087"/>
      <c r="AV265" s="1087"/>
      <c r="AW265" s="1087"/>
      <c r="AX265" s="1087"/>
      <c r="AY265" s="1087"/>
      <c r="AZ265" s="1087"/>
      <c r="BA265" s="1087"/>
      <c r="BB265" s="336"/>
      <c r="BC265" s="328"/>
      <c r="BD265" s="319"/>
    </row>
    <row r="266" spans="3:56" ht="22.5" customHeight="1">
      <c r="C266" s="1202" t="s">
        <v>674</v>
      </c>
      <c r="D266" s="1203"/>
      <c r="E266" s="1203"/>
      <c r="F266" s="1203"/>
      <c r="G266" s="1204"/>
      <c r="H266" s="1192">
        <f>IF('表１-①'!J26=0,"",'表１-①'!J26)</f>
      </c>
      <c r="I266" s="1193"/>
      <c r="J266" s="1194"/>
      <c r="K266" s="1195">
        <f>IF(SUM('表１-①'!L20:O25)=0,"",SUM('表１-①'!L20:O25))</f>
      </c>
      <c r="L266" s="1196"/>
      <c r="M266" s="1196"/>
      <c r="N266" s="1196"/>
      <c r="O266" s="1192">
        <f>IF('表１-①'!AA26=0,"",'表１-①'!AA26)</f>
      </c>
      <c r="P266" s="1197"/>
      <c r="Q266" s="1197"/>
      <c r="R266" s="1198"/>
      <c r="AC266" s="319"/>
      <c r="AD266" s="1086"/>
      <c r="AE266" s="1087"/>
      <c r="AF266" s="1087"/>
      <c r="AG266" s="1087"/>
      <c r="AH266" s="1087"/>
      <c r="AI266" s="1087"/>
      <c r="AJ266" s="1087"/>
      <c r="AK266" s="1087"/>
      <c r="AL266" s="1087"/>
      <c r="AM266" s="1087"/>
      <c r="AN266" s="1087"/>
      <c r="AO266" s="1087"/>
      <c r="AP266" s="1087"/>
      <c r="AQ266" s="1087"/>
      <c r="AR266" s="1087"/>
      <c r="AS266" s="1087"/>
      <c r="AT266" s="1087"/>
      <c r="AU266" s="1087"/>
      <c r="AV266" s="1087"/>
      <c r="AW266" s="1087"/>
      <c r="AX266" s="1087"/>
      <c r="AY266" s="1087"/>
      <c r="AZ266" s="1087"/>
      <c r="BA266" s="1087"/>
      <c r="BB266" s="336"/>
      <c r="BC266" s="328"/>
      <c r="BD266" s="319"/>
    </row>
    <row r="267" spans="3:56" ht="22.5" customHeight="1">
      <c r="C267" s="1189" t="s">
        <v>675</v>
      </c>
      <c r="D267" s="1190"/>
      <c r="E267" s="1190"/>
      <c r="F267" s="1190"/>
      <c r="G267" s="1191"/>
      <c r="H267" s="1192">
        <f>IF('表１-①'!J35=0,"",'表１-①'!J35)</f>
      </c>
      <c r="I267" s="1193"/>
      <c r="J267" s="1194"/>
      <c r="K267" s="1195">
        <f>IF(SUM('表１-①'!L28:O34)=0,"",SUM('表１-①'!L28:O34))</f>
      </c>
      <c r="L267" s="1196"/>
      <c r="M267" s="1196"/>
      <c r="N267" s="1196"/>
      <c r="O267" s="1192">
        <f>IF('表１-①'!AA35=0,"",'表１-①'!AA35)</f>
      </c>
      <c r="P267" s="1197"/>
      <c r="Q267" s="1197"/>
      <c r="R267" s="1198"/>
      <c r="AC267" s="319"/>
      <c r="AD267" s="329"/>
      <c r="AE267" s="1080"/>
      <c r="AF267" s="1080"/>
      <c r="AG267" s="1080"/>
      <c r="AH267" s="1080"/>
      <c r="AI267" s="1080"/>
      <c r="AJ267" s="1080"/>
      <c r="AK267" s="1080"/>
      <c r="AL267" s="1080"/>
      <c r="AM267" s="1080"/>
      <c r="AN267" s="1080"/>
      <c r="AO267" s="1080"/>
      <c r="AP267" s="1080"/>
      <c r="AQ267" s="1080"/>
      <c r="AR267" s="1080"/>
      <c r="AS267" s="1080"/>
      <c r="AT267" s="1080"/>
      <c r="AU267" s="1080"/>
      <c r="AV267" s="1080"/>
      <c r="AW267" s="1080"/>
      <c r="AX267" s="1080"/>
      <c r="AY267" s="1080"/>
      <c r="AZ267" s="1080"/>
      <c r="BA267" s="1080"/>
      <c r="BB267" s="1080"/>
      <c r="BC267" s="328"/>
      <c r="BD267" s="319"/>
    </row>
    <row r="268" spans="3:56" ht="22.5" customHeight="1">
      <c r="C268" s="1199" t="s">
        <v>676</v>
      </c>
      <c r="D268" s="1199"/>
      <c r="E268" s="1199"/>
      <c r="F268" s="1199"/>
      <c r="G268" s="1199"/>
      <c r="H268" s="1200">
        <f>SUM(H265:J267)</f>
        <v>0</v>
      </c>
      <c r="I268" s="1200"/>
      <c r="J268" s="1200"/>
      <c r="K268" s="1201">
        <f>SUM(K265:N267)</f>
        <v>0</v>
      </c>
      <c r="L268" s="1201"/>
      <c r="M268" s="1201"/>
      <c r="N268" s="1201"/>
      <c r="O268" s="1200">
        <f>SUM(O265:R267)</f>
        <v>0</v>
      </c>
      <c r="P268" s="1200"/>
      <c r="Q268" s="1200"/>
      <c r="R268" s="1200"/>
      <c r="AC268" s="319"/>
      <c r="AD268" s="329" t="s">
        <v>635</v>
      </c>
      <c r="AE268" s="1080" t="s">
        <v>677</v>
      </c>
      <c r="AF268" s="1080"/>
      <c r="AG268" s="1080"/>
      <c r="AH268" s="1080"/>
      <c r="AI268" s="1080"/>
      <c r="AJ268" s="1080"/>
      <c r="AK268" s="1080"/>
      <c r="AL268" s="1080"/>
      <c r="AM268" s="1080"/>
      <c r="AN268" s="1080"/>
      <c r="AO268" s="1080"/>
      <c r="AP268" s="1080"/>
      <c r="AQ268" s="1080"/>
      <c r="AR268" s="1080"/>
      <c r="AS268" s="1080"/>
      <c r="AT268" s="1080"/>
      <c r="AU268" s="1080"/>
      <c r="AV268" s="1080"/>
      <c r="AW268" s="1080"/>
      <c r="AX268" s="1080"/>
      <c r="AY268" s="1080"/>
      <c r="AZ268" s="1080"/>
      <c r="BA268" s="1080"/>
      <c r="BB268" s="1080"/>
      <c r="BC268" s="328"/>
      <c r="BD268" s="319"/>
    </row>
    <row r="269" spans="3:56" ht="22.5" customHeight="1">
      <c r="C269" s="1176" t="s">
        <v>678</v>
      </c>
      <c r="D269" s="1176"/>
      <c r="E269" s="1176"/>
      <c r="F269" s="1176"/>
      <c r="G269" s="1176"/>
      <c r="H269" s="1176"/>
      <c r="I269" s="1176" t="s">
        <v>2</v>
      </c>
      <c r="J269" s="1176"/>
      <c r="K269" s="374">
        <f>IF('表１-①'!U6=0,"",'表１-①'!U6)</f>
      </c>
      <c r="L269" s="375" t="s">
        <v>131</v>
      </c>
      <c r="M269" s="374">
        <f>IF('表１-①'!W6=0,"",'表１-①'!W6)</f>
      </c>
      <c r="N269" s="375" t="s">
        <v>3</v>
      </c>
      <c r="O269" s="375" t="s">
        <v>679</v>
      </c>
      <c r="P269" s="1176" t="s">
        <v>2</v>
      </c>
      <c r="Q269" s="1176"/>
      <c r="R269" s="374">
        <f>IF('表１-①'!AB6=0,"",'表１-①'!AB6)</f>
      </c>
      <c r="S269" s="375" t="s">
        <v>131</v>
      </c>
      <c r="T269" s="374">
        <f>IF('表１-①'!AD6=0,"",'表１-①'!AD6)</f>
      </c>
      <c r="U269" s="375" t="s">
        <v>680</v>
      </c>
      <c r="AC269" s="319"/>
      <c r="AD269" s="329"/>
      <c r="AE269" s="327" t="s">
        <v>681</v>
      </c>
      <c r="AF269" s="327"/>
      <c r="AG269" s="327"/>
      <c r="AH269" s="327"/>
      <c r="AI269" s="327"/>
      <c r="AJ269" s="327"/>
      <c r="AK269" s="327"/>
      <c r="AL269" s="327"/>
      <c r="AM269" s="327"/>
      <c r="AN269" s="327"/>
      <c r="AO269" s="327"/>
      <c r="AP269" s="327"/>
      <c r="AQ269" s="327"/>
      <c r="AR269" s="327"/>
      <c r="AS269" s="327"/>
      <c r="AT269" s="327"/>
      <c r="AU269" s="327"/>
      <c r="AV269" s="327"/>
      <c r="AW269" s="327"/>
      <c r="AX269" s="327"/>
      <c r="AY269" s="327"/>
      <c r="AZ269" s="327"/>
      <c r="BA269" s="327"/>
      <c r="BB269" s="327"/>
      <c r="BC269" s="328"/>
      <c r="BD269" s="319"/>
    </row>
    <row r="270" spans="3:56" ht="22.5" customHeight="1">
      <c r="C270" s="373"/>
      <c r="D270" s="373"/>
      <c r="E270" s="373"/>
      <c r="F270" s="373"/>
      <c r="G270" s="373"/>
      <c r="H270" s="373"/>
      <c r="I270" s="373"/>
      <c r="J270" s="373"/>
      <c r="K270" s="376"/>
      <c r="L270" s="375"/>
      <c r="M270" s="376"/>
      <c r="N270" s="375"/>
      <c r="O270" s="375"/>
      <c r="P270" s="373"/>
      <c r="Q270" s="373"/>
      <c r="R270" s="376"/>
      <c r="S270" s="375"/>
      <c r="T270" s="376"/>
      <c r="U270" s="375"/>
      <c r="AC270" s="319"/>
      <c r="AD270" s="329" t="s">
        <v>682</v>
      </c>
      <c r="AE270" s="1080" t="s">
        <v>683</v>
      </c>
      <c r="AF270" s="1080"/>
      <c r="AG270" s="1080"/>
      <c r="AH270" s="1080"/>
      <c r="AI270" s="1080"/>
      <c r="AJ270" s="1080"/>
      <c r="AK270" s="1080"/>
      <c r="AL270" s="1080"/>
      <c r="AM270" s="1080"/>
      <c r="AN270" s="1080"/>
      <c r="AO270" s="1080"/>
      <c r="AP270" s="1080"/>
      <c r="AQ270" s="1080"/>
      <c r="AR270" s="1080"/>
      <c r="AS270" s="1080"/>
      <c r="AT270" s="1080"/>
      <c r="AU270" s="1080"/>
      <c r="AV270" s="1080"/>
      <c r="AW270" s="1080"/>
      <c r="AX270" s="1080"/>
      <c r="AY270" s="1080"/>
      <c r="AZ270" s="1080"/>
      <c r="BA270" s="1080"/>
      <c r="BB270" s="1080"/>
      <c r="BC270" s="328"/>
      <c r="BD270" s="319"/>
    </row>
    <row r="271" spans="3:56" ht="22.5" customHeight="1">
      <c r="C271" s="373"/>
      <c r="D271" s="373"/>
      <c r="E271" s="373"/>
      <c r="F271" s="373"/>
      <c r="G271" s="373"/>
      <c r="H271" s="373"/>
      <c r="I271" s="373"/>
      <c r="J271" s="373"/>
      <c r="K271" s="376"/>
      <c r="L271" s="375"/>
      <c r="M271" s="376"/>
      <c r="N271" s="375"/>
      <c r="O271" s="375"/>
      <c r="P271" s="373"/>
      <c r="Q271" s="373"/>
      <c r="R271" s="376"/>
      <c r="S271" s="375"/>
      <c r="T271" s="376"/>
      <c r="U271" s="375"/>
      <c r="AC271" s="319"/>
      <c r="AD271" s="329"/>
      <c r="AE271" s="1080" t="s">
        <v>684</v>
      </c>
      <c r="AF271" s="1080"/>
      <c r="AG271" s="1080"/>
      <c r="AH271" s="1080"/>
      <c r="AI271" s="1080"/>
      <c r="AJ271" s="1080"/>
      <c r="AK271" s="1080"/>
      <c r="AL271" s="1080"/>
      <c r="AM271" s="1080"/>
      <c r="AN271" s="1080"/>
      <c r="AO271" s="1080"/>
      <c r="AP271" s="1080"/>
      <c r="AQ271" s="1080"/>
      <c r="AR271" s="1080"/>
      <c r="AS271" s="1080"/>
      <c r="AT271" s="1080"/>
      <c r="AU271" s="1080"/>
      <c r="AV271" s="1080"/>
      <c r="AW271" s="1080"/>
      <c r="AX271" s="1080"/>
      <c r="AY271" s="1080"/>
      <c r="AZ271" s="1080"/>
      <c r="BA271" s="1080"/>
      <c r="BB271" s="1080"/>
      <c r="BC271" s="328"/>
      <c r="BD271" s="319"/>
    </row>
    <row r="272" spans="3:56" ht="22.5" customHeight="1">
      <c r="C272" s="373"/>
      <c r="D272" s="373"/>
      <c r="E272" s="373"/>
      <c r="F272" s="373"/>
      <c r="G272" s="373"/>
      <c r="H272" s="373"/>
      <c r="I272" s="373"/>
      <c r="J272" s="373"/>
      <c r="K272" s="376"/>
      <c r="L272" s="375"/>
      <c r="M272" s="376"/>
      <c r="N272" s="375"/>
      <c r="O272" s="375"/>
      <c r="P272" s="373"/>
      <c r="Q272" s="373"/>
      <c r="R272" s="376"/>
      <c r="S272" s="375"/>
      <c r="T272" s="376"/>
      <c r="U272" s="375"/>
      <c r="AC272" s="319"/>
      <c r="AD272" s="329"/>
      <c r="AE272" s="1080"/>
      <c r="AF272" s="1080"/>
      <c r="AG272" s="1080"/>
      <c r="AH272" s="1080"/>
      <c r="AI272" s="1080"/>
      <c r="AJ272" s="1080"/>
      <c r="AK272" s="1080"/>
      <c r="AL272" s="1080"/>
      <c r="AM272" s="1080"/>
      <c r="AN272" s="1080"/>
      <c r="AO272" s="1080"/>
      <c r="AP272" s="1080"/>
      <c r="AQ272" s="1080"/>
      <c r="AR272" s="1080"/>
      <c r="AS272" s="1080"/>
      <c r="AT272" s="1080"/>
      <c r="AU272" s="1080"/>
      <c r="AV272" s="1080"/>
      <c r="AW272" s="1080"/>
      <c r="AX272" s="1080"/>
      <c r="AY272" s="1080"/>
      <c r="AZ272" s="1080"/>
      <c r="BA272" s="1080"/>
      <c r="BB272" s="1080"/>
      <c r="BC272" s="328"/>
      <c r="BD272" s="319"/>
    </row>
    <row r="273" spans="3:56" ht="22.5" customHeight="1">
      <c r="C273" s="373"/>
      <c r="D273" s="373"/>
      <c r="E273" s="373"/>
      <c r="F273" s="373"/>
      <c r="G273" s="373"/>
      <c r="H273" s="373"/>
      <c r="I273" s="373"/>
      <c r="J273" s="373"/>
      <c r="K273" s="376"/>
      <c r="L273" s="375"/>
      <c r="M273" s="376"/>
      <c r="N273" s="375"/>
      <c r="O273" s="375"/>
      <c r="P273" s="373"/>
      <c r="Q273" s="373"/>
      <c r="R273" s="376"/>
      <c r="S273" s="375"/>
      <c r="T273" s="376"/>
      <c r="U273" s="375"/>
      <c r="AC273" s="319"/>
      <c r="AD273" s="329"/>
      <c r="AE273" s="1080" t="s">
        <v>685</v>
      </c>
      <c r="AF273" s="1080"/>
      <c r="AG273" s="1080"/>
      <c r="AH273" s="1080"/>
      <c r="AI273" s="1080"/>
      <c r="AJ273" s="1080"/>
      <c r="AK273" s="1080"/>
      <c r="AL273" s="1080"/>
      <c r="AM273" s="1080"/>
      <c r="AN273" s="1080"/>
      <c r="AO273" s="1080"/>
      <c r="AP273" s="1080"/>
      <c r="AQ273" s="1080"/>
      <c r="AR273" s="1080"/>
      <c r="AS273" s="1080"/>
      <c r="AT273" s="1080"/>
      <c r="AU273" s="1080"/>
      <c r="AV273" s="1080"/>
      <c r="AW273" s="1080"/>
      <c r="AX273" s="1080"/>
      <c r="AY273" s="1080"/>
      <c r="AZ273" s="1080"/>
      <c r="BA273" s="1080"/>
      <c r="BB273" s="1080"/>
      <c r="BC273" s="328"/>
      <c r="BD273" s="319"/>
    </row>
    <row r="274" spans="3:56" ht="22.5" customHeight="1">
      <c r="C274" s="373"/>
      <c r="D274" s="373"/>
      <c r="E274" s="373"/>
      <c r="F274" s="373"/>
      <c r="G274" s="373"/>
      <c r="H274" s="373"/>
      <c r="I274" s="373"/>
      <c r="J274" s="373"/>
      <c r="K274" s="376"/>
      <c r="L274" s="375"/>
      <c r="M274" s="376"/>
      <c r="N274" s="375"/>
      <c r="O274" s="375"/>
      <c r="P274" s="373"/>
      <c r="Q274" s="373"/>
      <c r="R274" s="376"/>
      <c r="S274" s="375"/>
      <c r="T274" s="376"/>
      <c r="U274" s="375"/>
      <c r="AC274" s="319"/>
      <c r="AD274" s="329"/>
      <c r="AE274" s="1080" t="s">
        <v>686</v>
      </c>
      <c r="AF274" s="1080"/>
      <c r="AG274" s="1080"/>
      <c r="AH274" s="1080"/>
      <c r="AI274" s="1080"/>
      <c r="AJ274" s="1080"/>
      <c r="AK274" s="1080"/>
      <c r="AL274" s="1080"/>
      <c r="AM274" s="1080"/>
      <c r="AN274" s="1080"/>
      <c r="AO274" s="1080"/>
      <c r="AP274" s="1080"/>
      <c r="AQ274" s="1080"/>
      <c r="AR274" s="1080"/>
      <c r="AS274" s="1080"/>
      <c r="AT274" s="1080"/>
      <c r="AU274" s="1080"/>
      <c r="AV274" s="1080"/>
      <c r="AW274" s="1080"/>
      <c r="AX274" s="1080"/>
      <c r="AY274" s="1080"/>
      <c r="AZ274" s="1080"/>
      <c r="BA274" s="1080"/>
      <c r="BB274" s="1080"/>
      <c r="BC274" s="328"/>
      <c r="BD274" s="319"/>
    </row>
    <row r="275" spans="3:56" ht="22.5" customHeight="1">
      <c r="C275" s="373"/>
      <c r="D275" s="373"/>
      <c r="E275" s="373"/>
      <c r="F275" s="373"/>
      <c r="G275" s="373"/>
      <c r="H275" s="373"/>
      <c r="I275" s="373"/>
      <c r="J275" s="373"/>
      <c r="K275" s="376"/>
      <c r="L275" s="375"/>
      <c r="M275" s="376"/>
      <c r="N275" s="375"/>
      <c r="O275" s="375"/>
      <c r="P275" s="373"/>
      <c r="Q275" s="373"/>
      <c r="R275" s="376"/>
      <c r="S275" s="375"/>
      <c r="T275" s="376"/>
      <c r="U275" s="375"/>
      <c r="AC275" s="319"/>
      <c r="AD275" s="333"/>
      <c r="AE275" s="1080" t="s">
        <v>687</v>
      </c>
      <c r="AF275" s="1080"/>
      <c r="AG275" s="1080"/>
      <c r="AH275" s="1080"/>
      <c r="AI275" s="1080"/>
      <c r="AJ275" s="1080"/>
      <c r="AK275" s="1080"/>
      <c r="AL275" s="1080"/>
      <c r="AM275" s="1080"/>
      <c r="AN275" s="1080"/>
      <c r="AO275" s="1080"/>
      <c r="AP275" s="1080"/>
      <c r="AQ275" s="1080"/>
      <c r="AR275" s="1080"/>
      <c r="AS275" s="1080"/>
      <c r="AT275" s="1080"/>
      <c r="AU275" s="1080"/>
      <c r="AV275" s="1080"/>
      <c r="AW275" s="1080"/>
      <c r="AX275" s="1080"/>
      <c r="AY275" s="1080"/>
      <c r="AZ275" s="1080"/>
      <c r="BA275" s="1080"/>
      <c r="BB275" s="1080"/>
      <c r="BC275" s="334"/>
      <c r="BD275" s="319"/>
    </row>
    <row r="276" spans="3:56" ht="22.5" customHeight="1">
      <c r="C276" s="373"/>
      <c r="D276" s="373"/>
      <c r="E276" s="373"/>
      <c r="F276" s="373"/>
      <c r="G276" s="373"/>
      <c r="H276" s="373"/>
      <c r="I276" s="373"/>
      <c r="J276" s="373"/>
      <c r="K276" s="376"/>
      <c r="L276" s="375"/>
      <c r="M276" s="376"/>
      <c r="N276" s="375"/>
      <c r="O276" s="375"/>
      <c r="P276" s="373"/>
      <c r="Q276" s="373"/>
      <c r="R276" s="376"/>
      <c r="S276" s="375"/>
      <c r="T276" s="376"/>
      <c r="U276" s="375"/>
      <c r="AC276" s="319"/>
      <c r="AD276" s="333"/>
      <c r="AE276" s="1080" t="s">
        <v>688</v>
      </c>
      <c r="AF276" s="1080"/>
      <c r="AG276" s="1080"/>
      <c r="AH276" s="1080"/>
      <c r="AI276" s="1080"/>
      <c r="AJ276" s="1080"/>
      <c r="AK276" s="1080"/>
      <c r="AL276" s="1080"/>
      <c r="AM276" s="1080"/>
      <c r="AN276" s="1080"/>
      <c r="AO276" s="1080"/>
      <c r="AP276" s="1080"/>
      <c r="AQ276" s="1080"/>
      <c r="AR276" s="1080"/>
      <c r="AS276" s="1080"/>
      <c r="AT276" s="1080"/>
      <c r="AU276" s="1080"/>
      <c r="AV276" s="1080"/>
      <c r="AW276" s="1080"/>
      <c r="AX276" s="1080"/>
      <c r="AY276" s="1080"/>
      <c r="AZ276" s="1080"/>
      <c r="BA276" s="1080"/>
      <c r="BB276" s="1080"/>
      <c r="BC276" s="334"/>
      <c r="BD276" s="319"/>
    </row>
    <row r="277" spans="3:56" ht="22.5" customHeight="1">
      <c r="C277" s="373"/>
      <c r="D277" s="373"/>
      <c r="E277" s="373"/>
      <c r="F277" s="373"/>
      <c r="G277" s="373"/>
      <c r="H277" s="373"/>
      <c r="I277" s="373"/>
      <c r="J277" s="373"/>
      <c r="K277" s="376"/>
      <c r="L277" s="375"/>
      <c r="M277" s="376"/>
      <c r="N277" s="375"/>
      <c r="O277" s="375"/>
      <c r="P277" s="373"/>
      <c r="Q277" s="373"/>
      <c r="R277" s="376"/>
      <c r="S277" s="375"/>
      <c r="T277" s="376"/>
      <c r="U277" s="375"/>
      <c r="AC277" s="319"/>
      <c r="AD277" s="333"/>
      <c r="AE277" s="1080" t="s">
        <v>689</v>
      </c>
      <c r="AF277" s="1080"/>
      <c r="AG277" s="1080"/>
      <c r="AH277" s="1080"/>
      <c r="AI277" s="1080"/>
      <c r="AJ277" s="1080"/>
      <c r="AK277" s="1080"/>
      <c r="AL277" s="1080"/>
      <c r="AM277" s="1080"/>
      <c r="AN277" s="1080"/>
      <c r="AO277" s="1080"/>
      <c r="AP277" s="1080"/>
      <c r="AQ277" s="1080"/>
      <c r="AR277" s="1080"/>
      <c r="AS277" s="1080"/>
      <c r="AT277" s="1080"/>
      <c r="AU277" s="1080"/>
      <c r="AV277" s="1080"/>
      <c r="AW277" s="1080"/>
      <c r="AX277" s="1080"/>
      <c r="AY277" s="1080"/>
      <c r="AZ277" s="1080"/>
      <c r="BA277" s="1080"/>
      <c r="BB277" s="1080"/>
      <c r="BC277" s="334"/>
      <c r="BD277" s="319"/>
    </row>
    <row r="278" spans="3:56" ht="22.5" customHeight="1">
      <c r="C278" s="352" t="s">
        <v>690</v>
      </c>
      <c r="D278" s="352"/>
      <c r="AC278" s="319"/>
      <c r="AD278" s="333"/>
      <c r="AE278" s="1115" t="s">
        <v>613</v>
      </c>
      <c r="AF278" s="1115"/>
      <c r="AG278" s="1115"/>
      <c r="AH278" s="1115"/>
      <c r="AI278" s="1115"/>
      <c r="AJ278" s="1115"/>
      <c r="AK278" s="1115"/>
      <c r="AL278" s="1115"/>
      <c r="AM278" s="1115"/>
      <c r="AN278" s="1115"/>
      <c r="AO278" s="1115"/>
      <c r="AP278" s="1115"/>
      <c r="AQ278" s="1115"/>
      <c r="AR278" s="1115"/>
      <c r="AS278" s="1115"/>
      <c r="AT278" s="1115"/>
      <c r="AU278" s="1115"/>
      <c r="AV278" s="1115"/>
      <c r="AW278" s="1115"/>
      <c r="AX278" s="1115"/>
      <c r="AY278" s="1115"/>
      <c r="AZ278" s="1115"/>
      <c r="BA278" s="1115"/>
      <c r="BB278" s="1115"/>
      <c r="BC278" s="334"/>
      <c r="BD278" s="319"/>
    </row>
    <row r="279" spans="3:56" ht="22.5" customHeight="1">
      <c r="C279" s="1177" t="s">
        <v>126</v>
      </c>
      <c r="D279" s="1177"/>
      <c r="E279" s="1177"/>
      <c r="F279" s="1177"/>
      <c r="G279" s="1177"/>
      <c r="H279" s="1178" t="s">
        <v>691</v>
      </c>
      <c r="I279" s="1178"/>
      <c r="J279" s="1178"/>
      <c r="K279" s="1178"/>
      <c r="L279" s="368"/>
      <c r="M279" s="368"/>
      <c r="N279" s="368"/>
      <c r="O279" s="368"/>
      <c r="P279" s="368"/>
      <c r="AC279" s="319"/>
      <c r="AD279" s="333"/>
      <c r="AE279" s="1080"/>
      <c r="AF279" s="1080"/>
      <c r="AG279" s="1080"/>
      <c r="AH279" s="1080"/>
      <c r="AI279" s="1080"/>
      <c r="AJ279" s="1080"/>
      <c r="AK279" s="1080"/>
      <c r="AL279" s="1080"/>
      <c r="AM279" s="1080"/>
      <c r="AN279" s="1080"/>
      <c r="AO279" s="1080"/>
      <c r="AP279" s="1080"/>
      <c r="AQ279" s="1080"/>
      <c r="AR279" s="1080"/>
      <c r="AS279" s="1080"/>
      <c r="AT279" s="1080"/>
      <c r="AU279" s="1080"/>
      <c r="AV279" s="1080"/>
      <c r="AW279" s="1080"/>
      <c r="AX279" s="1080"/>
      <c r="AY279" s="1080"/>
      <c r="AZ279" s="1080"/>
      <c r="BA279" s="1080"/>
      <c r="BB279" s="1080"/>
      <c r="BC279" s="334"/>
      <c r="BD279" s="319"/>
    </row>
    <row r="280" spans="3:56" ht="22.5" customHeight="1">
      <c r="C280" s="1179" t="s">
        <v>672</v>
      </c>
      <c r="D280" s="1179"/>
      <c r="E280" s="1179"/>
      <c r="F280" s="1179"/>
      <c r="G280" s="1179"/>
      <c r="H280" s="1180">
        <f>IF(ISERROR(AVERAGE('表２'!T10:V19)/100),"",AVERAGE('表２'!T10:V19)/100)</f>
      </c>
      <c r="I280" s="1181"/>
      <c r="J280" s="1181"/>
      <c r="K280" s="1182"/>
      <c r="L280" s="321"/>
      <c r="M280" s="321"/>
      <c r="N280" s="1183" t="s">
        <v>692</v>
      </c>
      <c r="O280" s="1184"/>
      <c r="P280" s="1184"/>
      <c r="Q280" s="1184"/>
      <c r="R280" s="1184"/>
      <c r="S280" s="1184"/>
      <c r="T280" s="1184"/>
      <c r="U280" s="1184"/>
      <c r="V280" s="1184"/>
      <c r="W280" s="1184"/>
      <c r="X280" s="1185"/>
      <c r="AC280" s="319"/>
      <c r="AD280" s="333"/>
      <c r="AE280" s="1080"/>
      <c r="AF280" s="1080"/>
      <c r="AG280" s="1080"/>
      <c r="AH280" s="1080"/>
      <c r="AI280" s="1080"/>
      <c r="AJ280" s="1080"/>
      <c r="AK280" s="1080"/>
      <c r="AL280" s="1080"/>
      <c r="AM280" s="1080"/>
      <c r="AN280" s="1080"/>
      <c r="AO280" s="1080"/>
      <c r="AP280" s="1080"/>
      <c r="AQ280" s="1080"/>
      <c r="AR280" s="1080"/>
      <c r="AS280" s="1080"/>
      <c r="AT280" s="1080"/>
      <c r="AU280" s="1080"/>
      <c r="AV280" s="1080"/>
      <c r="AW280" s="1080"/>
      <c r="AX280" s="1080"/>
      <c r="AY280" s="1080"/>
      <c r="AZ280" s="1080"/>
      <c r="BA280" s="1080"/>
      <c r="BB280" s="1080"/>
      <c r="BC280" s="334"/>
      <c r="BD280" s="319"/>
    </row>
    <row r="281" spans="3:56" ht="22.5" customHeight="1">
      <c r="C281" s="1179" t="s">
        <v>674</v>
      </c>
      <c r="D281" s="1179"/>
      <c r="E281" s="1179"/>
      <c r="F281" s="1179"/>
      <c r="G281" s="1179"/>
      <c r="H281" s="1174">
        <f>IF(ISERROR(AVERAGE('表２'!T20:V25)/100),"",AVERAGE('表２'!T20:V25)/100)</f>
      </c>
      <c r="I281" s="1174"/>
      <c r="J281" s="1174"/>
      <c r="K281" s="1174"/>
      <c r="L281" s="321"/>
      <c r="M281" s="321"/>
      <c r="N281" s="1186"/>
      <c r="O281" s="1187"/>
      <c r="P281" s="1187"/>
      <c r="Q281" s="1187"/>
      <c r="R281" s="1187"/>
      <c r="S281" s="1187"/>
      <c r="T281" s="1187"/>
      <c r="U281" s="1187"/>
      <c r="V281" s="1187"/>
      <c r="W281" s="1187"/>
      <c r="X281" s="1188"/>
      <c r="AC281" s="319"/>
      <c r="AD281" s="333"/>
      <c r="AE281" s="1080"/>
      <c r="AF281" s="1080"/>
      <c r="AG281" s="1080"/>
      <c r="AH281" s="1080"/>
      <c r="AI281" s="1080"/>
      <c r="AJ281" s="1080"/>
      <c r="AK281" s="1080"/>
      <c r="AL281" s="1080"/>
      <c r="AM281" s="1080"/>
      <c r="AN281" s="1080"/>
      <c r="AO281" s="1080"/>
      <c r="AP281" s="1080"/>
      <c r="AQ281" s="1080"/>
      <c r="AR281" s="1080"/>
      <c r="AS281" s="1080"/>
      <c r="AT281" s="1080"/>
      <c r="AU281" s="1080"/>
      <c r="AV281" s="1080"/>
      <c r="AW281" s="1080"/>
      <c r="AX281" s="1080"/>
      <c r="AY281" s="1080"/>
      <c r="AZ281" s="1080"/>
      <c r="BA281" s="1080"/>
      <c r="BB281" s="1080"/>
      <c r="BC281" s="334"/>
      <c r="BD281" s="319"/>
    </row>
    <row r="282" spans="3:56" ht="22.5" customHeight="1">
      <c r="C282" s="1173" t="s">
        <v>675</v>
      </c>
      <c r="D282" s="1173"/>
      <c r="E282" s="1173"/>
      <c r="F282" s="1173"/>
      <c r="G282" s="1173"/>
      <c r="H282" s="1174">
        <f>IF(ISERROR(AVERAGE('表２'!T26:V32)/100),"",AVERAGE('表２'!T26:V32)/100)</f>
      </c>
      <c r="I282" s="1174"/>
      <c r="J282" s="1174"/>
      <c r="K282" s="1174"/>
      <c r="L282" s="321"/>
      <c r="M282" s="321"/>
      <c r="N282" s="321"/>
      <c r="O282" s="321"/>
      <c r="P282" s="321"/>
      <c r="Q282" s="318"/>
      <c r="AC282" s="319"/>
      <c r="AD282" s="333"/>
      <c r="AE282" s="1080"/>
      <c r="AF282" s="1080"/>
      <c r="AG282" s="1080"/>
      <c r="AH282" s="1080"/>
      <c r="AI282" s="1080"/>
      <c r="AJ282" s="1080"/>
      <c r="AK282" s="1080"/>
      <c r="AL282" s="1080"/>
      <c r="AM282" s="1080"/>
      <c r="AN282" s="1080"/>
      <c r="AO282" s="1080"/>
      <c r="AP282" s="1080"/>
      <c r="AQ282" s="1080"/>
      <c r="AR282" s="1080"/>
      <c r="AS282" s="1080"/>
      <c r="AT282" s="1080"/>
      <c r="AU282" s="1080"/>
      <c r="AV282" s="1080"/>
      <c r="AW282" s="1080"/>
      <c r="AX282" s="1080"/>
      <c r="AY282" s="1080"/>
      <c r="AZ282" s="1080"/>
      <c r="BA282" s="1080"/>
      <c r="BB282" s="1080"/>
      <c r="BC282" s="334"/>
      <c r="BD282" s="319"/>
    </row>
    <row r="283" spans="3:56" ht="22.5" customHeight="1">
      <c r="C283" s="1175" t="s">
        <v>693</v>
      </c>
      <c r="D283" s="1175"/>
      <c r="E283" s="1175"/>
      <c r="F283" s="1175"/>
      <c r="G283" s="1175"/>
      <c r="H283" s="1175"/>
      <c r="I283" s="1175" t="s">
        <v>2</v>
      </c>
      <c r="J283" s="1175"/>
      <c r="K283" s="374">
        <f>IF('表２'!S6=0,"",'表２'!S6)</f>
      </c>
      <c r="L283" s="375" t="s">
        <v>131</v>
      </c>
      <c r="M283" s="374">
        <f>IF('表２'!U6=0,"",'表２'!U6)</f>
      </c>
      <c r="N283" s="375" t="s">
        <v>3</v>
      </c>
      <c r="O283" s="375" t="s">
        <v>679</v>
      </c>
      <c r="P283" s="1176" t="s">
        <v>2</v>
      </c>
      <c r="Q283" s="1176"/>
      <c r="R283" s="374">
        <f>IF('表２'!Z6=0,"",'表２'!Z6)</f>
      </c>
      <c r="S283" s="375" t="s">
        <v>131</v>
      </c>
      <c r="T283" s="374">
        <f>IF('表２'!AB6=0,"",'表２'!AB6)</f>
      </c>
      <c r="U283" s="375" t="s">
        <v>680</v>
      </c>
      <c r="AC283" s="319"/>
      <c r="AD283" s="333"/>
      <c r="AE283" s="1080"/>
      <c r="AF283" s="1080"/>
      <c r="AG283" s="1080"/>
      <c r="AH283" s="1080"/>
      <c r="AI283" s="1080"/>
      <c r="AJ283" s="1080"/>
      <c r="AK283" s="1080"/>
      <c r="AL283" s="1080"/>
      <c r="AM283" s="1080"/>
      <c r="AN283" s="1080"/>
      <c r="AO283" s="1080"/>
      <c r="AP283" s="1080"/>
      <c r="AQ283" s="1080"/>
      <c r="AR283" s="1080"/>
      <c r="AS283" s="1080"/>
      <c r="AT283" s="1080"/>
      <c r="AU283" s="1080"/>
      <c r="AV283" s="1080"/>
      <c r="AW283" s="1080"/>
      <c r="AX283" s="1080"/>
      <c r="AY283" s="1080"/>
      <c r="AZ283" s="1080"/>
      <c r="BA283" s="1080"/>
      <c r="BB283" s="1080"/>
      <c r="BC283" s="334"/>
      <c r="BD283" s="319"/>
    </row>
    <row r="284" spans="3:56" ht="22.5" customHeight="1">
      <c r="C284" s="352" t="s">
        <v>694</v>
      </c>
      <c r="D284" s="352"/>
      <c r="AC284" s="319"/>
      <c r="AD284" s="333"/>
      <c r="AE284" s="1080"/>
      <c r="AF284" s="1080"/>
      <c r="AG284" s="1080"/>
      <c r="AH284" s="1080"/>
      <c r="AI284" s="1080"/>
      <c r="AJ284" s="1080"/>
      <c r="AK284" s="1080"/>
      <c r="AL284" s="1080"/>
      <c r="AM284" s="1080"/>
      <c r="AN284" s="1080"/>
      <c r="AO284" s="1080"/>
      <c r="AP284" s="1080"/>
      <c r="AQ284" s="1080"/>
      <c r="AR284" s="1080"/>
      <c r="AS284" s="1080"/>
      <c r="AT284" s="1080"/>
      <c r="AU284" s="1080"/>
      <c r="AV284" s="1080"/>
      <c r="AW284" s="1080"/>
      <c r="AX284" s="1080"/>
      <c r="AY284" s="1080"/>
      <c r="AZ284" s="1080"/>
      <c r="BA284" s="1080"/>
      <c r="BB284" s="1080"/>
      <c r="BC284" s="334"/>
      <c r="BD284" s="319"/>
    </row>
    <row r="285" spans="3:56" ht="22.5" customHeight="1">
      <c r="C285" s="1118" t="s">
        <v>695</v>
      </c>
      <c r="D285" s="1118"/>
      <c r="E285" s="1118"/>
      <c r="F285" s="1118"/>
      <c r="G285" s="1118"/>
      <c r="H285" s="1118"/>
      <c r="I285" s="1118"/>
      <c r="J285" s="1118"/>
      <c r="K285" s="1118"/>
      <c r="L285" s="1118"/>
      <c r="M285" s="1118"/>
      <c r="N285" s="1118"/>
      <c r="O285" s="1118"/>
      <c r="P285" s="1118"/>
      <c r="Q285" s="1118"/>
      <c r="R285" s="1118" t="s">
        <v>696</v>
      </c>
      <c r="S285" s="1118"/>
      <c r="T285" s="1118"/>
      <c r="U285" s="1118" t="s">
        <v>697</v>
      </c>
      <c r="V285" s="1118"/>
      <c r="W285" s="1118"/>
      <c r="X285" s="1118"/>
      <c r="Y285" s="1118"/>
      <c r="Z285" s="1118"/>
      <c r="AA285" s="1118"/>
      <c r="AC285" s="319"/>
      <c r="AD285" s="333"/>
      <c r="AE285" s="327"/>
      <c r="AF285" s="327"/>
      <c r="AG285" s="327"/>
      <c r="AH285" s="327"/>
      <c r="AI285" s="327"/>
      <c r="AJ285" s="327"/>
      <c r="AK285" s="327"/>
      <c r="AL285" s="327"/>
      <c r="AM285" s="327"/>
      <c r="AN285" s="327"/>
      <c r="AO285" s="327"/>
      <c r="AP285" s="327"/>
      <c r="AQ285" s="327"/>
      <c r="AR285" s="327"/>
      <c r="AS285" s="327"/>
      <c r="AT285" s="327"/>
      <c r="AU285" s="327"/>
      <c r="AV285" s="327"/>
      <c r="AW285" s="327"/>
      <c r="AX285" s="327"/>
      <c r="AY285" s="327"/>
      <c r="AZ285" s="327"/>
      <c r="BA285" s="327"/>
      <c r="BB285" s="327"/>
      <c r="BC285" s="334"/>
      <c r="BD285" s="319"/>
    </row>
    <row r="286" spans="3:56" ht="22.5" customHeight="1">
      <c r="C286" s="1153" t="s">
        <v>54</v>
      </c>
      <c r="D286" s="1153"/>
      <c r="E286" s="1153"/>
      <c r="F286" s="1153"/>
      <c r="G286" s="1153"/>
      <c r="H286" s="1153"/>
      <c r="I286" s="1153"/>
      <c r="J286" s="1153"/>
      <c r="K286" s="1153"/>
      <c r="L286" s="1153"/>
      <c r="M286" s="1153"/>
      <c r="N286" s="1153"/>
      <c r="O286" s="1153"/>
      <c r="P286" s="1153"/>
      <c r="Q286" s="1153"/>
      <c r="R286" s="1169">
        <f>IF('表３'!G10="","",'表３'!G10)</f>
      </c>
      <c r="S286" s="1170"/>
      <c r="T286" s="1171"/>
      <c r="U286" s="1172"/>
      <c r="V286" s="1172"/>
      <c r="W286" s="1172"/>
      <c r="X286" s="1172"/>
      <c r="Y286" s="1172"/>
      <c r="Z286" s="1172"/>
      <c r="AA286" s="1172"/>
      <c r="AC286" s="319"/>
      <c r="AD286" s="333"/>
      <c r="AE286" s="327"/>
      <c r="AF286" s="327"/>
      <c r="AG286" s="327"/>
      <c r="AH286" s="327"/>
      <c r="AI286" s="327"/>
      <c r="AJ286" s="327"/>
      <c r="AK286" s="327"/>
      <c r="AL286" s="327"/>
      <c r="AM286" s="327"/>
      <c r="AN286" s="327"/>
      <c r="AO286" s="327"/>
      <c r="AP286" s="327"/>
      <c r="AQ286" s="327"/>
      <c r="AR286" s="327"/>
      <c r="AS286" s="327"/>
      <c r="AT286" s="327"/>
      <c r="AU286" s="327"/>
      <c r="AV286" s="327"/>
      <c r="AW286" s="327"/>
      <c r="AX286" s="327"/>
      <c r="AY286" s="327"/>
      <c r="AZ286" s="327"/>
      <c r="BA286" s="327"/>
      <c r="BB286" s="327"/>
      <c r="BC286" s="334"/>
      <c r="BD286" s="319"/>
    </row>
    <row r="287" spans="3:56" ht="22.5" customHeight="1">
      <c r="C287" s="1153" t="s">
        <v>55</v>
      </c>
      <c r="D287" s="1153"/>
      <c r="E287" s="1153"/>
      <c r="F287" s="1153"/>
      <c r="G287" s="1153"/>
      <c r="H287" s="1153"/>
      <c r="I287" s="1153"/>
      <c r="J287" s="1153"/>
      <c r="K287" s="1153"/>
      <c r="L287" s="1153"/>
      <c r="M287" s="1153"/>
      <c r="N287" s="1153"/>
      <c r="O287" s="1153"/>
      <c r="P287" s="1153"/>
      <c r="Q287" s="1153"/>
      <c r="R287" s="1169">
        <f>IF('表３'!G11="","",'表３'!G11)</f>
      </c>
      <c r="S287" s="1170"/>
      <c r="T287" s="1171"/>
      <c r="U287" s="1172"/>
      <c r="V287" s="1172"/>
      <c r="W287" s="1172"/>
      <c r="X287" s="1172"/>
      <c r="Y287" s="1172"/>
      <c r="Z287" s="1172"/>
      <c r="AA287" s="1172"/>
      <c r="AC287" s="319"/>
      <c r="AD287" s="1086"/>
      <c r="AE287" s="1087"/>
      <c r="AF287" s="1087"/>
      <c r="AG287" s="1087"/>
      <c r="AH287" s="1087"/>
      <c r="AI287" s="1087"/>
      <c r="AJ287" s="1087"/>
      <c r="AK287" s="1087"/>
      <c r="AL287" s="1087"/>
      <c r="AM287" s="1087"/>
      <c r="AN287" s="1087"/>
      <c r="AO287" s="1087"/>
      <c r="AP287" s="1087"/>
      <c r="AQ287" s="1087"/>
      <c r="AR287" s="1087"/>
      <c r="AS287" s="1087"/>
      <c r="AT287" s="1087"/>
      <c r="AU287" s="1087"/>
      <c r="AV287" s="1087"/>
      <c r="AW287" s="1087"/>
      <c r="AX287" s="1087"/>
      <c r="AY287" s="1087"/>
      <c r="AZ287" s="1087"/>
      <c r="BA287" s="1087"/>
      <c r="BB287" s="336"/>
      <c r="BC287" s="334"/>
      <c r="BD287" s="319"/>
    </row>
    <row r="288" spans="3:56" ht="22.5" customHeight="1">
      <c r="C288" s="1153" t="s">
        <v>56</v>
      </c>
      <c r="D288" s="1153"/>
      <c r="E288" s="1153"/>
      <c r="F288" s="1153"/>
      <c r="G288" s="1153"/>
      <c r="H288" s="1153"/>
      <c r="I288" s="1153"/>
      <c r="J288" s="1153"/>
      <c r="K288" s="1153"/>
      <c r="L288" s="1153"/>
      <c r="M288" s="1153"/>
      <c r="N288" s="1153"/>
      <c r="O288" s="1153"/>
      <c r="P288" s="1153"/>
      <c r="Q288" s="1153"/>
      <c r="R288" s="1169">
        <f>IF('表３'!G12="","",'表３'!G12)</f>
      </c>
      <c r="S288" s="1170"/>
      <c r="T288" s="1171"/>
      <c r="U288" s="1172"/>
      <c r="V288" s="1172"/>
      <c r="W288" s="1172"/>
      <c r="X288" s="1172"/>
      <c r="Y288" s="1172"/>
      <c r="Z288" s="1172"/>
      <c r="AA288" s="1172"/>
      <c r="AC288" s="319"/>
      <c r="AD288" s="1086"/>
      <c r="AE288" s="1087"/>
      <c r="AF288" s="1087"/>
      <c r="AG288" s="1087"/>
      <c r="AH288" s="1087"/>
      <c r="AI288" s="1087"/>
      <c r="AJ288" s="1087"/>
      <c r="AK288" s="1087"/>
      <c r="AL288" s="1087"/>
      <c r="AM288" s="1087"/>
      <c r="AN288" s="1087"/>
      <c r="AO288" s="1087"/>
      <c r="AP288" s="1087"/>
      <c r="AQ288" s="1087"/>
      <c r="AR288" s="1087"/>
      <c r="AS288" s="1087"/>
      <c r="AT288" s="1087"/>
      <c r="AU288" s="1087"/>
      <c r="AV288" s="1087"/>
      <c r="AW288" s="1087"/>
      <c r="AX288" s="1087"/>
      <c r="AY288" s="1087"/>
      <c r="AZ288" s="1087"/>
      <c r="BA288" s="1087"/>
      <c r="BB288" s="336"/>
      <c r="BC288" s="334"/>
      <c r="BD288" s="319"/>
    </row>
    <row r="289" spans="3:56" ht="22.5" customHeight="1">
      <c r="C289" s="1153" t="s">
        <v>57</v>
      </c>
      <c r="D289" s="1153"/>
      <c r="E289" s="1153"/>
      <c r="F289" s="1153"/>
      <c r="G289" s="1153"/>
      <c r="H289" s="1153"/>
      <c r="I289" s="1153"/>
      <c r="J289" s="1153"/>
      <c r="K289" s="1153"/>
      <c r="L289" s="1153"/>
      <c r="M289" s="1153"/>
      <c r="N289" s="1153"/>
      <c r="O289" s="1153"/>
      <c r="P289" s="1153"/>
      <c r="Q289" s="1153"/>
      <c r="R289" s="1169">
        <f>IF('表３'!G13="","",'表３'!G13)</f>
      </c>
      <c r="S289" s="1170"/>
      <c r="T289" s="1171"/>
      <c r="U289" s="1172"/>
      <c r="V289" s="1172"/>
      <c r="W289" s="1172"/>
      <c r="X289" s="1172"/>
      <c r="Y289" s="1172"/>
      <c r="Z289" s="1172"/>
      <c r="AA289" s="1172"/>
      <c r="AC289" s="319"/>
      <c r="AD289" s="333"/>
      <c r="AE289" s="1080"/>
      <c r="AF289" s="1080"/>
      <c r="AG289" s="1080"/>
      <c r="AH289" s="1080"/>
      <c r="AI289" s="1080"/>
      <c r="AJ289" s="1080"/>
      <c r="AK289" s="1080"/>
      <c r="AL289" s="1080"/>
      <c r="AM289" s="1080"/>
      <c r="AN289" s="1080"/>
      <c r="AO289" s="1080"/>
      <c r="AP289" s="1080"/>
      <c r="AQ289" s="1080"/>
      <c r="AR289" s="1080"/>
      <c r="AS289" s="1080"/>
      <c r="AT289" s="1080"/>
      <c r="AU289" s="1080"/>
      <c r="AV289" s="1080"/>
      <c r="AW289" s="1080"/>
      <c r="AX289" s="1080"/>
      <c r="AY289" s="1080"/>
      <c r="AZ289" s="1080"/>
      <c r="BA289" s="1080"/>
      <c r="BB289" s="1080"/>
      <c r="BC289" s="334"/>
      <c r="BD289" s="319"/>
    </row>
    <row r="290" spans="3:56" ht="22.5" customHeight="1">
      <c r="C290" s="1153" t="s">
        <v>58</v>
      </c>
      <c r="D290" s="1153"/>
      <c r="E290" s="1153"/>
      <c r="F290" s="1153"/>
      <c r="G290" s="1153"/>
      <c r="H290" s="1153"/>
      <c r="I290" s="1153"/>
      <c r="J290" s="1153"/>
      <c r="K290" s="1153"/>
      <c r="L290" s="1153"/>
      <c r="M290" s="1153"/>
      <c r="N290" s="1153"/>
      <c r="O290" s="1153"/>
      <c r="P290" s="1153"/>
      <c r="Q290" s="1153"/>
      <c r="R290" s="1169">
        <f>IF('表３'!G14="","",'表３'!G14)</f>
      </c>
      <c r="S290" s="1170"/>
      <c r="T290" s="1171"/>
      <c r="U290" s="1172"/>
      <c r="V290" s="1172"/>
      <c r="W290" s="1172"/>
      <c r="X290" s="1172"/>
      <c r="Y290" s="1172"/>
      <c r="Z290" s="1172"/>
      <c r="AA290" s="1172"/>
      <c r="AC290" s="319"/>
      <c r="AD290" s="333"/>
      <c r="AE290" s="1080"/>
      <c r="AF290" s="1080"/>
      <c r="AG290" s="1080"/>
      <c r="AH290" s="1080"/>
      <c r="AI290" s="1080"/>
      <c r="AJ290" s="1080"/>
      <c r="AK290" s="1080"/>
      <c r="AL290" s="1080"/>
      <c r="AM290" s="1080"/>
      <c r="AN290" s="1080"/>
      <c r="AO290" s="1080"/>
      <c r="AP290" s="1080"/>
      <c r="AQ290" s="1080"/>
      <c r="AR290" s="1080"/>
      <c r="AS290" s="1080"/>
      <c r="AT290" s="1080"/>
      <c r="AU290" s="1080"/>
      <c r="AV290" s="1080"/>
      <c r="AW290" s="1080"/>
      <c r="AX290" s="1080"/>
      <c r="AY290" s="1080"/>
      <c r="AZ290" s="1080"/>
      <c r="BA290" s="1080"/>
      <c r="BB290" s="1080"/>
      <c r="BC290" s="334"/>
      <c r="BD290" s="319"/>
    </row>
    <row r="291" spans="3:56" ht="22.5" customHeight="1">
      <c r="C291" s="1153" t="s">
        <v>59</v>
      </c>
      <c r="D291" s="1153"/>
      <c r="E291" s="1153"/>
      <c r="F291" s="1153"/>
      <c r="G291" s="1153"/>
      <c r="H291" s="1153"/>
      <c r="I291" s="1153"/>
      <c r="J291" s="1153"/>
      <c r="K291" s="1153"/>
      <c r="L291" s="1153"/>
      <c r="M291" s="1153"/>
      <c r="N291" s="1153"/>
      <c r="O291" s="1153"/>
      <c r="P291" s="1153"/>
      <c r="Q291" s="1153"/>
      <c r="R291" s="1169">
        <f>IF('表３'!G15="","",'表３'!G15)</f>
      </c>
      <c r="S291" s="1170"/>
      <c r="T291" s="1171"/>
      <c r="U291" s="1172"/>
      <c r="V291" s="1172"/>
      <c r="W291" s="1172"/>
      <c r="X291" s="1172"/>
      <c r="Y291" s="1172"/>
      <c r="Z291" s="1172"/>
      <c r="AA291" s="1172"/>
      <c r="AC291" s="319"/>
      <c r="AD291" s="333"/>
      <c r="AE291" s="1080"/>
      <c r="AF291" s="1080"/>
      <c r="AG291" s="1080"/>
      <c r="AH291" s="1080"/>
      <c r="AI291" s="1080"/>
      <c r="AJ291" s="1080"/>
      <c r="AK291" s="1080"/>
      <c r="AL291" s="1080"/>
      <c r="AM291" s="1080"/>
      <c r="AN291" s="1080"/>
      <c r="AO291" s="1080"/>
      <c r="AP291" s="1080"/>
      <c r="AQ291" s="1080"/>
      <c r="AR291" s="1080"/>
      <c r="AS291" s="1080"/>
      <c r="AT291" s="1080"/>
      <c r="AU291" s="1080"/>
      <c r="AV291" s="1080"/>
      <c r="AW291" s="1080"/>
      <c r="AX291" s="1080"/>
      <c r="AY291" s="1080"/>
      <c r="AZ291" s="1080"/>
      <c r="BA291" s="1080"/>
      <c r="BB291" s="1080"/>
      <c r="BC291" s="334"/>
      <c r="BD291" s="319"/>
    </row>
    <row r="292" spans="3:56" ht="22.5" customHeight="1">
      <c r="C292" s="1153" t="s">
        <v>60</v>
      </c>
      <c r="D292" s="1153"/>
      <c r="E292" s="1153"/>
      <c r="F292" s="1153"/>
      <c r="G292" s="1153"/>
      <c r="H292" s="1153"/>
      <c r="I292" s="1153"/>
      <c r="J292" s="1153"/>
      <c r="K292" s="1153"/>
      <c r="L292" s="1153"/>
      <c r="M292" s="1153"/>
      <c r="N292" s="1153"/>
      <c r="O292" s="1153"/>
      <c r="P292" s="1153"/>
      <c r="Q292" s="1153"/>
      <c r="R292" s="1169">
        <f>IF('表３'!G16="","",'表３'!G16)</f>
      </c>
      <c r="S292" s="1170"/>
      <c r="T292" s="1171"/>
      <c r="U292" s="1172"/>
      <c r="V292" s="1172"/>
      <c r="W292" s="1172"/>
      <c r="X292" s="1172"/>
      <c r="Y292" s="1172"/>
      <c r="Z292" s="1172"/>
      <c r="AA292" s="1172"/>
      <c r="AC292" s="319"/>
      <c r="AD292" s="333"/>
      <c r="AE292" s="1080"/>
      <c r="AF292" s="1080"/>
      <c r="AG292" s="1080"/>
      <c r="AH292" s="1080"/>
      <c r="AI292" s="1080"/>
      <c r="AJ292" s="1080"/>
      <c r="AK292" s="1080"/>
      <c r="AL292" s="1080"/>
      <c r="AM292" s="1080"/>
      <c r="AN292" s="1080"/>
      <c r="AO292" s="1080"/>
      <c r="AP292" s="1080"/>
      <c r="AQ292" s="1080"/>
      <c r="AR292" s="1080"/>
      <c r="AS292" s="1080"/>
      <c r="AT292" s="1080"/>
      <c r="AU292" s="1080"/>
      <c r="AV292" s="1080"/>
      <c r="AW292" s="1080"/>
      <c r="AX292" s="1080"/>
      <c r="AY292" s="1080"/>
      <c r="AZ292" s="1080"/>
      <c r="BA292" s="1080"/>
      <c r="BB292" s="1080"/>
      <c r="BC292" s="334"/>
      <c r="BD292" s="319"/>
    </row>
    <row r="293" spans="3:56" ht="22.5" customHeight="1">
      <c r="C293" s="1153" t="s">
        <v>61</v>
      </c>
      <c r="D293" s="1153"/>
      <c r="E293" s="1153"/>
      <c r="F293" s="1153"/>
      <c r="G293" s="1153"/>
      <c r="H293" s="1153"/>
      <c r="I293" s="1153"/>
      <c r="J293" s="1153"/>
      <c r="K293" s="1153"/>
      <c r="L293" s="1153"/>
      <c r="M293" s="1153"/>
      <c r="N293" s="1153"/>
      <c r="O293" s="1153"/>
      <c r="P293" s="1153"/>
      <c r="Q293" s="1153"/>
      <c r="R293" s="1169">
        <f>IF('表３'!G17="","",'表３'!G17)</f>
      </c>
      <c r="S293" s="1170"/>
      <c r="T293" s="1171"/>
      <c r="U293" s="1172"/>
      <c r="V293" s="1172"/>
      <c r="W293" s="1172"/>
      <c r="X293" s="1172"/>
      <c r="Y293" s="1172"/>
      <c r="Z293" s="1172"/>
      <c r="AA293" s="1172"/>
      <c r="AC293" s="319"/>
      <c r="AD293" s="333"/>
      <c r="AE293" s="1080"/>
      <c r="AF293" s="1080"/>
      <c r="AG293" s="1080"/>
      <c r="AH293" s="1080"/>
      <c r="AI293" s="1080"/>
      <c r="AJ293" s="1080"/>
      <c r="AK293" s="1080"/>
      <c r="AL293" s="1080"/>
      <c r="AM293" s="1080"/>
      <c r="AN293" s="1080"/>
      <c r="AO293" s="1080"/>
      <c r="AP293" s="1080"/>
      <c r="AQ293" s="1080"/>
      <c r="AR293" s="1080"/>
      <c r="AS293" s="1080"/>
      <c r="AT293" s="1080"/>
      <c r="AU293" s="1080"/>
      <c r="AV293" s="1080"/>
      <c r="AW293" s="1080"/>
      <c r="AX293" s="1080"/>
      <c r="AY293" s="1080"/>
      <c r="AZ293" s="1080"/>
      <c r="BA293" s="1080"/>
      <c r="BB293" s="1080"/>
      <c r="BC293" s="334"/>
      <c r="BD293" s="319"/>
    </row>
    <row r="294" spans="3:56" ht="22.5" customHeight="1">
      <c r="C294" s="1153" t="s">
        <v>346</v>
      </c>
      <c r="D294" s="1153"/>
      <c r="E294" s="1153"/>
      <c r="F294" s="1153"/>
      <c r="G294" s="1153"/>
      <c r="H294" s="1153"/>
      <c r="I294" s="1153"/>
      <c r="J294" s="1153"/>
      <c r="K294" s="1153"/>
      <c r="L294" s="1153"/>
      <c r="M294" s="1153"/>
      <c r="N294" s="1153"/>
      <c r="O294" s="1153"/>
      <c r="P294" s="1153"/>
      <c r="Q294" s="1153"/>
      <c r="R294" s="1169">
        <f>IF('表３'!G18="","",'表３'!G18)</f>
      </c>
      <c r="S294" s="1170"/>
      <c r="T294" s="1171"/>
      <c r="U294" s="1172"/>
      <c r="V294" s="1172"/>
      <c r="W294" s="1172"/>
      <c r="X294" s="1172"/>
      <c r="Y294" s="1172"/>
      <c r="Z294" s="1172"/>
      <c r="AA294" s="1172"/>
      <c r="AC294" s="319"/>
      <c r="AD294" s="333"/>
      <c r="AE294" s="1080"/>
      <c r="AF294" s="1080"/>
      <c r="AG294" s="1080"/>
      <c r="AH294" s="1080"/>
      <c r="AI294" s="1080"/>
      <c r="AJ294" s="1080"/>
      <c r="AK294" s="1080"/>
      <c r="AL294" s="1080"/>
      <c r="AM294" s="1080"/>
      <c r="AN294" s="1080"/>
      <c r="AO294" s="1080"/>
      <c r="AP294" s="1080"/>
      <c r="AQ294" s="1080"/>
      <c r="AR294" s="1080"/>
      <c r="AS294" s="1080"/>
      <c r="AT294" s="1080"/>
      <c r="AU294" s="1080"/>
      <c r="AV294" s="1080"/>
      <c r="AW294" s="1080"/>
      <c r="AX294" s="1080"/>
      <c r="AY294" s="1080"/>
      <c r="AZ294" s="1080"/>
      <c r="BA294" s="1080"/>
      <c r="BB294" s="1080"/>
      <c r="BC294" s="334"/>
      <c r="BD294" s="319"/>
    </row>
    <row r="295" spans="3:56" ht="22.5" customHeight="1">
      <c r="C295" s="1166" t="s">
        <v>266</v>
      </c>
      <c r="D295" s="1167"/>
      <c r="E295" s="1167"/>
      <c r="F295" s="371" t="s">
        <v>698</v>
      </c>
      <c r="G295" s="1168">
        <f>IF('表３'!E19="","",'表３'!E19)</f>
      </c>
      <c r="H295" s="1168"/>
      <c r="I295" s="1168"/>
      <c r="J295" s="1168"/>
      <c r="K295" s="1168"/>
      <c r="L295" s="1168"/>
      <c r="M295" s="1168"/>
      <c r="N295" s="1168"/>
      <c r="O295" s="1168"/>
      <c r="P295" s="1168"/>
      <c r="Q295" s="372" t="s">
        <v>699</v>
      </c>
      <c r="R295" s="1169">
        <f>IF('表３'!G19="","",'表３'!G19)</f>
      </c>
      <c r="S295" s="1170"/>
      <c r="T295" s="1171"/>
      <c r="U295" s="1172"/>
      <c r="V295" s="1172"/>
      <c r="W295" s="1172"/>
      <c r="X295" s="1172"/>
      <c r="Y295" s="1172"/>
      <c r="Z295" s="1172"/>
      <c r="AA295" s="1172"/>
      <c r="AC295" s="319"/>
      <c r="AD295" s="333"/>
      <c r="AE295" s="1080"/>
      <c r="AF295" s="1080"/>
      <c r="AG295" s="1080"/>
      <c r="AH295" s="1080"/>
      <c r="AI295" s="1080"/>
      <c r="AJ295" s="1080"/>
      <c r="AK295" s="1080"/>
      <c r="AL295" s="1080"/>
      <c r="AM295" s="1080"/>
      <c r="AN295" s="1080"/>
      <c r="AO295" s="1080"/>
      <c r="AP295" s="1080"/>
      <c r="AQ295" s="1080"/>
      <c r="AR295" s="1080"/>
      <c r="AS295" s="1080"/>
      <c r="AT295" s="1080"/>
      <c r="AU295" s="1080"/>
      <c r="AV295" s="1080"/>
      <c r="AW295" s="1080"/>
      <c r="AX295" s="1080"/>
      <c r="AY295" s="1080"/>
      <c r="AZ295" s="1080"/>
      <c r="BA295" s="1080"/>
      <c r="BB295" s="1080"/>
      <c r="BC295" s="334"/>
      <c r="BD295" s="319"/>
    </row>
    <row r="296" spans="29:56" ht="3.75" customHeight="1" thickBot="1">
      <c r="AC296" s="319"/>
      <c r="AD296" s="340"/>
      <c r="AE296" s="1102"/>
      <c r="AF296" s="1102"/>
      <c r="AG296" s="1102"/>
      <c r="AH296" s="1102"/>
      <c r="AI296" s="1102"/>
      <c r="AJ296" s="1102"/>
      <c r="AK296" s="1102"/>
      <c r="AL296" s="1102"/>
      <c r="AM296" s="1102"/>
      <c r="AN296" s="1102"/>
      <c r="AO296" s="1102"/>
      <c r="AP296" s="1102"/>
      <c r="AQ296" s="1102"/>
      <c r="AR296" s="1102"/>
      <c r="AS296" s="1102"/>
      <c r="AT296" s="1102"/>
      <c r="AU296" s="1102"/>
      <c r="AV296" s="1102"/>
      <c r="AW296" s="1102"/>
      <c r="AX296" s="1102"/>
      <c r="AY296" s="1102"/>
      <c r="AZ296" s="1102"/>
      <c r="BA296" s="1102"/>
      <c r="BB296" s="1102"/>
      <c r="BC296" s="342"/>
      <c r="BD296" s="319"/>
    </row>
    <row r="297" spans="29:56" ht="3.75" customHeight="1" thickBot="1">
      <c r="AC297" s="319"/>
      <c r="AD297" s="319"/>
      <c r="AE297" s="319"/>
      <c r="AF297" s="319"/>
      <c r="AG297" s="319"/>
      <c r="AH297" s="319"/>
      <c r="AI297" s="319"/>
      <c r="AJ297" s="319"/>
      <c r="AK297" s="319"/>
      <c r="AL297" s="319"/>
      <c r="AM297" s="319"/>
      <c r="AN297" s="319"/>
      <c r="AO297" s="319"/>
      <c r="AP297" s="319"/>
      <c r="AQ297" s="319"/>
      <c r="AR297" s="319"/>
      <c r="AS297" s="319"/>
      <c r="AT297" s="319"/>
      <c r="AU297" s="319"/>
      <c r="AV297" s="319"/>
      <c r="AW297" s="319"/>
      <c r="AX297" s="319"/>
      <c r="AY297" s="319"/>
      <c r="AZ297" s="319"/>
      <c r="BA297" s="319"/>
      <c r="BB297" s="319"/>
      <c r="BC297" s="319"/>
      <c r="BD297" s="319"/>
    </row>
    <row r="298" spans="3:56" ht="22.5" customHeight="1">
      <c r="C298" s="352" t="s">
        <v>700</v>
      </c>
      <c r="AC298" s="319"/>
      <c r="AD298" s="324"/>
      <c r="AE298" s="1114"/>
      <c r="AF298" s="1114"/>
      <c r="AG298" s="1114"/>
      <c r="AH298" s="1114"/>
      <c r="AI298" s="1114"/>
      <c r="AJ298" s="1114"/>
      <c r="AK298" s="1114"/>
      <c r="AL298" s="1114"/>
      <c r="AM298" s="1114"/>
      <c r="AN298" s="1114"/>
      <c r="AO298" s="1114"/>
      <c r="AP298" s="1114"/>
      <c r="AQ298" s="1114"/>
      <c r="AR298" s="1114"/>
      <c r="AS298" s="1114"/>
      <c r="AT298" s="1114"/>
      <c r="AU298" s="1114"/>
      <c r="AV298" s="1114"/>
      <c r="AW298" s="1114"/>
      <c r="AX298" s="1114"/>
      <c r="AY298" s="1114"/>
      <c r="AZ298" s="1114"/>
      <c r="BA298" s="1114"/>
      <c r="BB298" s="1114"/>
      <c r="BC298" s="325"/>
      <c r="BD298" s="319"/>
    </row>
    <row r="299" spans="3:56" ht="22.5" customHeight="1">
      <c r="C299" s="1162" t="s">
        <v>63</v>
      </c>
      <c r="D299" s="1162"/>
      <c r="E299" s="1162"/>
      <c r="F299" s="1162"/>
      <c r="G299" s="1162"/>
      <c r="H299" s="1162"/>
      <c r="I299" s="1162"/>
      <c r="J299" s="1162"/>
      <c r="K299" s="1163" t="s">
        <v>701</v>
      </c>
      <c r="L299" s="1163"/>
      <c r="M299" s="1163"/>
      <c r="N299" s="1164" t="s">
        <v>209</v>
      </c>
      <c r="O299" s="1164"/>
      <c r="P299" s="1164"/>
      <c r="Q299" s="1164"/>
      <c r="R299" s="1164"/>
      <c r="S299" s="1164"/>
      <c r="T299" s="1164" t="s">
        <v>64</v>
      </c>
      <c r="U299" s="1164"/>
      <c r="V299" s="1164"/>
      <c r="W299" s="1164"/>
      <c r="X299" s="1164"/>
      <c r="Y299" s="1164"/>
      <c r="Z299" s="1164"/>
      <c r="AA299" s="1164"/>
      <c r="AC299" s="319"/>
      <c r="AD299" s="326"/>
      <c r="AE299" s="1080"/>
      <c r="AF299" s="1080"/>
      <c r="AG299" s="1080"/>
      <c r="AH299" s="1080"/>
      <c r="AI299" s="1080"/>
      <c r="AJ299" s="1080"/>
      <c r="AK299" s="1080"/>
      <c r="AL299" s="1080"/>
      <c r="AM299" s="1080"/>
      <c r="AN299" s="1080"/>
      <c r="AO299" s="1080"/>
      <c r="AP299" s="1080"/>
      <c r="AQ299" s="1080"/>
      <c r="AR299" s="1080"/>
      <c r="AS299" s="1080"/>
      <c r="AT299" s="1080"/>
      <c r="AU299" s="1080"/>
      <c r="AV299" s="1080"/>
      <c r="AW299" s="1080"/>
      <c r="AX299" s="1080"/>
      <c r="AY299" s="1080"/>
      <c r="AZ299" s="1080"/>
      <c r="BA299" s="1080"/>
      <c r="BB299" s="1080"/>
      <c r="BC299" s="328"/>
      <c r="BD299" s="319"/>
    </row>
    <row r="300" spans="3:56" ht="22.5" customHeight="1">
      <c r="C300" s="1162"/>
      <c r="D300" s="1162"/>
      <c r="E300" s="1162"/>
      <c r="F300" s="1162"/>
      <c r="G300" s="1162"/>
      <c r="H300" s="1162"/>
      <c r="I300" s="1162"/>
      <c r="J300" s="1162"/>
      <c r="K300" s="1163"/>
      <c r="L300" s="1163"/>
      <c r="M300" s="1163"/>
      <c r="N300" s="1154" t="s">
        <v>702</v>
      </c>
      <c r="O300" s="1154"/>
      <c r="P300" s="1154"/>
      <c r="Q300" s="1165" t="s">
        <v>703</v>
      </c>
      <c r="R300" s="1165"/>
      <c r="S300" s="1165"/>
      <c r="T300" s="1154" t="s">
        <v>704</v>
      </c>
      <c r="U300" s="1154"/>
      <c r="V300" s="1165"/>
      <c r="W300" s="1165" t="s">
        <v>703</v>
      </c>
      <c r="X300" s="1165"/>
      <c r="Y300" s="1154" t="s">
        <v>705</v>
      </c>
      <c r="Z300" s="1154"/>
      <c r="AA300" s="1154"/>
      <c r="AC300" s="319"/>
      <c r="AD300" s="329"/>
      <c r="AE300" s="1080"/>
      <c r="AF300" s="1080"/>
      <c r="AG300" s="1080"/>
      <c r="AH300" s="1080"/>
      <c r="AI300" s="1080"/>
      <c r="AJ300" s="1080"/>
      <c r="AK300" s="1080"/>
      <c r="AL300" s="1080"/>
      <c r="AM300" s="1080"/>
      <c r="AN300" s="1080"/>
      <c r="AO300" s="1080"/>
      <c r="AP300" s="1080"/>
      <c r="AQ300" s="1080"/>
      <c r="AR300" s="1080"/>
      <c r="AS300" s="1080"/>
      <c r="AT300" s="1080"/>
      <c r="AU300" s="1080"/>
      <c r="AV300" s="1080"/>
      <c r="AW300" s="1080"/>
      <c r="AX300" s="1080"/>
      <c r="AY300" s="1080"/>
      <c r="AZ300" s="1080"/>
      <c r="BA300" s="1080"/>
      <c r="BB300" s="1080"/>
      <c r="BC300" s="328"/>
      <c r="BD300" s="319"/>
    </row>
    <row r="301" spans="3:56" ht="22.5" customHeight="1">
      <c r="C301" s="1153" t="s">
        <v>706</v>
      </c>
      <c r="D301" s="1153"/>
      <c r="E301" s="1153"/>
      <c r="F301" s="1153"/>
      <c r="G301" s="1153"/>
      <c r="H301" s="1153"/>
      <c r="I301" s="1153"/>
      <c r="J301" s="1153"/>
      <c r="K301" s="1155">
        <f>IF('表４'!E11="","",'表４'!E11)</f>
      </c>
      <c r="L301" s="1156"/>
      <c r="M301" s="1157"/>
      <c r="N301" s="1149">
        <f>IF('表４'!G11="","",'表４'!G11)</f>
      </c>
      <c r="O301" s="1149"/>
      <c r="P301" s="1149"/>
      <c r="Q301" s="1150">
        <f>IF('表４'!I11="","",'表４'!I11)</f>
      </c>
      <c r="R301" s="1150"/>
      <c r="S301" s="1150"/>
      <c r="T301" s="1149">
        <f>IF('表４'!K11="","",'表４'!K11)</f>
      </c>
      <c r="U301" s="1149"/>
      <c r="V301" s="1149"/>
      <c r="W301" s="1150">
        <f>IF('表４'!M11="","",'表４'!M11)</f>
      </c>
      <c r="X301" s="1150"/>
      <c r="Y301" s="1151">
        <f>IF('表４'!O11="","",'表４'!O11)</f>
      </c>
      <c r="Z301" s="1151"/>
      <c r="AA301" s="1151"/>
      <c r="AC301" s="319"/>
      <c r="AD301" s="329"/>
      <c r="AE301" s="1080"/>
      <c r="AF301" s="1080"/>
      <c r="AG301" s="1080"/>
      <c r="AH301" s="1080"/>
      <c r="AI301" s="1080"/>
      <c r="AJ301" s="1080"/>
      <c r="AK301" s="1080"/>
      <c r="AL301" s="1080"/>
      <c r="AM301" s="1080"/>
      <c r="AN301" s="1080"/>
      <c r="AO301" s="1080"/>
      <c r="AP301" s="1080"/>
      <c r="AQ301" s="1080"/>
      <c r="AR301" s="1080"/>
      <c r="AS301" s="1080"/>
      <c r="AT301" s="1080"/>
      <c r="AU301" s="1080"/>
      <c r="AV301" s="1080"/>
      <c r="AW301" s="1080"/>
      <c r="AX301" s="1080"/>
      <c r="AY301" s="1080"/>
      <c r="AZ301" s="1080"/>
      <c r="BA301" s="1080"/>
      <c r="BB301" s="1080"/>
      <c r="BC301" s="328"/>
      <c r="BD301" s="319"/>
    </row>
    <row r="302" spans="3:56" ht="22.5" customHeight="1">
      <c r="C302" s="1153" t="s">
        <v>69</v>
      </c>
      <c r="D302" s="1153"/>
      <c r="E302" s="1153"/>
      <c r="F302" s="1153"/>
      <c r="G302" s="1153"/>
      <c r="H302" s="1153"/>
      <c r="I302" s="1153"/>
      <c r="J302" s="1153"/>
      <c r="K302" s="1158"/>
      <c r="L302" s="1159"/>
      <c r="M302" s="1160"/>
      <c r="N302" s="1149">
        <f>IF('表４'!G12="","",'表４'!G12)</f>
      </c>
      <c r="O302" s="1149"/>
      <c r="P302" s="1149"/>
      <c r="Q302" s="1150">
        <f>IF('表４'!I12="","",'表４'!I12)</f>
      </c>
      <c r="R302" s="1150"/>
      <c r="S302" s="1150"/>
      <c r="T302" s="1149">
        <f>IF('表４'!K12="","",'表４'!K12)</f>
      </c>
      <c r="U302" s="1149"/>
      <c r="V302" s="1149"/>
      <c r="W302" s="1150">
        <f>IF('表４'!M12="","",'表４'!M12)</f>
      </c>
      <c r="X302" s="1150"/>
      <c r="Y302" s="1151">
        <f>IF('表４'!O12="","",'表４'!O12)</f>
      </c>
      <c r="Z302" s="1151"/>
      <c r="AA302" s="1151"/>
      <c r="AC302" s="319"/>
      <c r="AD302" s="329"/>
      <c r="AE302" s="1080"/>
      <c r="AF302" s="1080"/>
      <c r="AG302" s="1080"/>
      <c r="AH302" s="1080"/>
      <c r="AI302" s="1080"/>
      <c r="AJ302" s="1080"/>
      <c r="AK302" s="1080"/>
      <c r="AL302" s="1080"/>
      <c r="AM302" s="1080"/>
      <c r="AN302" s="1080"/>
      <c r="AO302" s="1080"/>
      <c r="AP302" s="1080"/>
      <c r="AQ302" s="1080"/>
      <c r="AR302" s="1080"/>
      <c r="AS302" s="1080"/>
      <c r="AT302" s="1080"/>
      <c r="AU302" s="1080"/>
      <c r="AV302" s="1080"/>
      <c r="AW302" s="1080"/>
      <c r="AX302" s="1080"/>
      <c r="AY302" s="1080"/>
      <c r="AZ302" s="1080"/>
      <c r="BA302" s="1080"/>
      <c r="BB302" s="1080"/>
      <c r="BC302" s="328"/>
      <c r="BD302" s="319"/>
    </row>
    <row r="303" spans="3:56" ht="22.5" customHeight="1">
      <c r="C303" s="1153" t="s">
        <v>707</v>
      </c>
      <c r="D303" s="1153"/>
      <c r="E303" s="1153"/>
      <c r="F303" s="1153"/>
      <c r="G303" s="1153"/>
      <c r="H303" s="1153"/>
      <c r="I303" s="1153"/>
      <c r="J303" s="1153"/>
      <c r="K303" s="1158"/>
      <c r="L303" s="1159"/>
      <c r="M303" s="1160"/>
      <c r="N303" s="1149">
        <f>IF('表４'!G13="","",'表４'!G13)</f>
      </c>
      <c r="O303" s="1149"/>
      <c r="P303" s="1149"/>
      <c r="Q303" s="1150">
        <f>IF('表４'!I13="","",'表４'!I13)</f>
      </c>
      <c r="R303" s="1150"/>
      <c r="S303" s="1150"/>
      <c r="T303" s="1149">
        <f>IF('表４'!K13="","",'表４'!K13)</f>
      </c>
      <c r="U303" s="1149"/>
      <c r="V303" s="1149"/>
      <c r="W303" s="1150">
        <f>IF('表４'!M13="","",'表４'!M13)</f>
      </c>
      <c r="X303" s="1150"/>
      <c r="Y303" s="1151">
        <f>IF('表４'!O13="","",'表４'!O13)</f>
      </c>
      <c r="Z303" s="1151"/>
      <c r="AA303" s="1151"/>
      <c r="AC303" s="319"/>
      <c r="AD303" s="329"/>
      <c r="AE303" s="1080"/>
      <c r="AF303" s="1080"/>
      <c r="AG303" s="1080"/>
      <c r="AH303" s="1080"/>
      <c r="AI303" s="1080"/>
      <c r="AJ303" s="1080"/>
      <c r="AK303" s="1080"/>
      <c r="AL303" s="1080"/>
      <c r="AM303" s="1080"/>
      <c r="AN303" s="1080"/>
      <c r="AO303" s="1080"/>
      <c r="AP303" s="1080"/>
      <c r="AQ303" s="1080"/>
      <c r="AR303" s="1080"/>
      <c r="AS303" s="1080"/>
      <c r="AT303" s="1080"/>
      <c r="AU303" s="1080"/>
      <c r="AV303" s="1080"/>
      <c r="AW303" s="1080"/>
      <c r="AX303" s="1080"/>
      <c r="AY303" s="1080"/>
      <c r="AZ303" s="1080"/>
      <c r="BA303" s="1080"/>
      <c r="BB303" s="1080"/>
      <c r="BC303" s="328"/>
      <c r="BD303" s="319"/>
    </row>
    <row r="304" spans="3:56" ht="22.5" customHeight="1">
      <c r="C304" s="1153" t="s">
        <v>708</v>
      </c>
      <c r="D304" s="1153"/>
      <c r="E304" s="1153"/>
      <c r="F304" s="1153"/>
      <c r="G304" s="1153"/>
      <c r="H304" s="1153"/>
      <c r="I304" s="1153"/>
      <c r="J304" s="1153"/>
      <c r="K304" s="1158"/>
      <c r="L304" s="1159"/>
      <c r="M304" s="1160"/>
      <c r="N304" s="1149">
        <f>IF('表４'!G14="","",'表４'!G14)</f>
      </c>
      <c r="O304" s="1149"/>
      <c r="P304" s="1149"/>
      <c r="Q304" s="1150">
        <f>IF('表４'!I14="","",'表４'!I14)</f>
      </c>
      <c r="R304" s="1150"/>
      <c r="S304" s="1150"/>
      <c r="T304" s="1149">
        <f>IF('表４'!K14="","",'表４'!K14)</f>
      </c>
      <c r="U304" s="1149"/>
      <c r="V304" s="1149"/>
      <c r="W304" s="1150">
        <f>IF('表４'!M14="","",'表４'!M14)</f>
      </c>
      <c r="X304" s="1150"/>
      <c r="Y304" s="1151">
        <f>IF('表４'!O14="","",'表４'!O14)</f>
      </c>
      <c r="Z304" s="1151"/>
      <c r="AA304" s="1151"/>
      <c r="AC304" s="319"/>
      <c r="AD304" s="329"/>
      <c r="AE304" s="1080"/>
      <c r="AF304" s="1080"/>
      <c r="AG304" s="1080"/>
      <c r="AH304" s="1080"/>
      <c r="AI304" s="1080"/>
      <c r="AJ304" s="1080"/>
      <c r="AK304" s="1080"/>
      <c r="AL304" s="1080"/>
      <c r="AM304" s="1080"/>
      <c r="AN304" s="1080"/>
      <c r="AO304" s="1080"/>
      <c r="AP304" s="1080"/>
      <c r="AQ304" s="1080"/>
      <c r="AR304" s="1080"/>
      <c r="AS304" s="1080"/>
      <c r="AT304" s="1080"/>
      <c r="AU304" s="1080"/>
      <c r="AV304" s="1080"/>
      <c r="AW304" s="1080"/>
      <c r="AX304" s="1080"/>
      <c r="AY304" s="1080"/>
      <c r="AZ304" s="1080"/>
      <c r="BA304" s="1080"/>
      <c r="BB304" s="1080"/>
      <c r="BC304" s="328"/>
      <c r="BD304" s="319"/>
    </row>
    <row r="305" spans="3:56" ht="22.5" customHeight="1">
      <c r="C305" s="1153" t="s">
        <v>70</v>
      </c>
      <c r="D305" s="1153"/>
      <c r="E305" s="1153"/>
      <c r="F305" s="1153"/>
      <c r="G305" s="1153"/>
      <c r="H305" s="1153"/>
      <c r="I305" s="1153"/>
      <c r="J305" s="1153"/>
      <c r="K305" s="1158"/>
      <c r="L305" s="1159"/>
      <c r="M305" s="1160"/>
      <c r="N305" s="1149">
        <f>IF('表４'!G15="","",'表４'!G15)</f>
      </c>
      <c r="O305" s="1149"/>
      <c r="P305" s="1149"/>
      <c r="Q305" s="1150">
        <f>IF('表４'!I15="","",'表４'!I15)</f>
      </c>
      <c r="R305" s="1150"/>
      <c r="S305" s="1150"/>
      <c r="T305" s="1149">
        <f>IF('表４'!K15="","",'表４'!K15)</f>
      </c>
      <c r="U305" s="1149"/>
      <c r="V305" s="1149"/>
      <c r="W305" s="1150">
        <f>IF('表４'!M15="","",'表４'!M15)</f>
      </c>
      <c r="X305" s="1150"/>
      <c r="Y305" s="1151">
        <f>IF('表４'!O15="","",'表４'!O15)</f>
      </c>
      <c r="Z305" s="1151"/>
      <c r="AA305" s="1151"/>
      <c r="AC305" s="319"/>
      <c r="AD305" s="329"/>
      <c r="AE305" s="1080"/>
      <c r="AF305" s="1080"/>
      <c r="AG305" s="1080"/>
      <c r="AH305" s="1080"/>
      <c r="AI305" s="1080"/>
      <c r="AJ305" s="1080"/>
      <c r="AK305" s="1080"/>
      <c r="AL305" s="1080"/>
      <c r="AM305" s="1080"/>
      <c r="AN305" s="1080"/>
      <c r="AO305" s="1080"/>
      <c r="AP305" s="1080"/>
      <c r="AQ305" s="1080"/>
      <c r="AR305" s="1080"/>
      <c r="AS305" s="1080"/>
      <c r="AT305" s="1080"/>
      <c r="AU305" s="1080"/>
      <c r="AV305" s="1080"/>
      <c r="AW305" s="1080"/>
      <c r="AX305" s="1080"/>
      <c r="AY305" s="1080"/>
      <c r="AZ305" s="1080"/>
      <c r="BA305" s="1080"/>
      <c r="BB305" s="1080"/>
      <c r="BC305" s="328"/>
      <c r="BD305" s="319"/>
    </row>
    <row r="306" spans="3:56" ht="22.5" customHeight="1">
      <c r="C306" s="1153" t="s">
        <v>71</v>
      </c>
      <c r="D306" s="1153"/>
      <c r="E306" s="1153"/>
      <c r="F306" s="1153"/>
      <c r="G306" s="1153"/>
      <c r="H306" s="1153"/>
      <c r="I306" s="1153"/>
      <c r="J306" s="1153"/>
      <c r="K306" s="1158"/>
      <c r="L306" s="1159"/>
      <c r="M306" s="1160"/>
      <c r="N306" s="1149">
        <f>IF('表４'!G16="","",'表４'!G16)</f>
      </c>
      <c r="O306" s="1149"/>
      <c r="P306" s="1149"/>
      <c r="Q306" s="1150">
        <f>IF('表４'!I16="","",'表４'!I16)</f>
      </c>
      <c r="R306" s="1150"/>
      <c r="S306" s="1150"/>
      <c r="T306" s="1149">
        <f>IF('表４'!K16="","",'表４'!K16)</f>
      </c>
      <c r="U306" s="1149"/>
      <c r="V306" s="1149"/>
      <c r="W306" s="1150">
        <f>IF('表４'!M16="","",'表４'!M16)</f>
      </c>
      <c r="X306" s="1150"/>
      <c r="Y306" s="1151">
        <f>IF('表４'!O16="","",'表４'!O16)</f>
      </c>
      <c r="Z306" s="1151"/>
      <c r="AA306" s="1151"/>
      <c r="AC306" s="319"/>
      <c r="AD306" s="329"/>
      <c r="AE306" s="1080"/>
      <c r="AF306" s="1080"/>
      <c r="AG306" s="1080"/>
      <c r="AH306" s="1080"/>
      <c r="AI306" s="1080"/>
      <c r="AJ306" s="1080"/>
      <c r="AK306" s="1080"/>
      <c r="AL306" s="1080"/>
      <c r="AM306" s="1080"/>
      <c r="AN306" s="1080"/>
      <c r="AO306" s="1080"/>
      <c r="AP306" s="1080"/>
      <c r="AQ306" s="1080"/>
      <c r="AR306" s="1080"/>
      <c r="AS306" s="1080"/>
      <c r="AT306" s="1080"/>
      <c r="AU306" s="1080"/>
      <c r="AV306" s="1080"/>
      <c r="AW306" s="1080"/>
      <c r="AX306" s="1080"/>
      <c r="AY306" s="1080"/>
      <c r="AZ306" s="1080"/>
      <c r="BA306" s="1080"/>
      <c r="BB306" s="1080"/>
      <c r="BC306" s="328"/>
      <c r="BD306" s="319"/>
    </row>
    <row r="307" spans="3:56" ht="22.5" customHeight="1">
      <c r="C307" s="1153" t="s">
        <v>72</v>
      </c>
      <c r="D307" s="1153"/>
      <c r="E307" s="1153"/>
      <c r="F307" s="1153"/>
      <c r="G307" s="1153"/>
      <c r="H307" s="1153"/>
      <c r="I307" s="1153"/>
      <c r="J307" s="1153"/>
      <c r="K307" s="1158"/>
      <c r="L307" s="1159"/>
      <c r="M307" s="1160"/>
      <c r="N307" s="1149">
        <f>IF('表４'!G17="","",'表４'!G17)</f>
      </c>
      <c r="O307" s="1149"/>
      <c r="P307" s="1149"/>
      <c r="Q307" s="1150">
        <f>IF('表４'!I17="","",'表４'!I17)</f>
      </c>
      <c r="R307" s="1150"/>
      <c r="S307" s="1150"/>
      <c r="T307" s="1149">
        <f>IF('表４'!K17="","",'表４'!K17)</f>
      </c>
      <c r="U307" s="1149"/>
      <c r="V307" s="1149"/>
      <c r="W307" s="1150">
        <f>IF('表４'!M17="","",'表４'!M17)</f>
      </c>
      <c r="X307" s="1150"/>
      <c r="Y307" s="1151">
        <f>IF('表４'!O17="","",'表４'!O17)</f>
      </c>
      <c r="Z307" s="1151"/>
      <c r="AA307" s="1151"/>
      <c r="AC307" s="319"/>
      <c r="AD307" s="329"/>
      <c r="AE307" s="1080"/>
      <c r="AF307" s="1080"/>
      <c r="AG307" s="1080"/>
      <c r="AH307" s="1080"/>
      <c r="AI307" s="1080"/>
      <c r="AJ307" s="1080"/>
      <c r="AK307" s="1080"/>
      <c r="AL307" s="1080"/>
      <c r="AM307" s="1080"/>
      <c r="AN307" s="1080"/>
      <c r="AO307" s="1080"/>
      <c r="AP307" s="1080"/>
      <c r="AQ307" s="1080"/>
      <c r="AR307" s="1080"/>
      <c r="AS307" s="1080"/>
      <c r="AT307" s="1080"/>
      <c r="AU307" s="1080"/>
      <c r="AV307" s="1080"/>
      <c r="AW307" s="1080"/>
      <c r="AX307" s="1080"/>
      <c r="AY307" s="1080"/>
      <c r="AZ307" s="1080"/>
      <c r="BA307" s="1080"/>
      <c r="BB307" s="1080"/>
      <c r="BC307" s="328"/>
      <c r="BD307" s="319"/>
    </row>
    <row r="308" spans="3:56" ht="22.5" customHeight="1">
      <c r="C308" s="1152" t="s">
        <v>73</v>
      </c>
      <c r="D308" s="1152"/>
      <c r="E308" s="1152"/>
      <c r="F308" s="1152"/>
      <c r="G308" s="1152"/>
      <c r="H308" s="1152"/>
      <c r="I308" s="1152"/>
      <c r="J308" s="1152"/>
      <c r="K308" s="1158"/>
      <c r="L308" s="1159"/>
      <c r="M308" s="1160"/>
      <c r="N308" s="1149">
        <f>IF('表４'!G18="","",'表４'!G18)</f>
      </c>
      <c r="O308" s="1149"/>
      <c r="P308" s="1149"/>
      <c r="Q308" s="1150">
        <f>IF('表４'!I18="","",'表４'!I18)</f>
      </c>
      <c r="R308" s="1150"/>
      <c r="S308" s="1150"/>
      <c r="T308" s="1149">
        <f>IF('表４'!K18="","",'表４'!K18)</f>
      </c>
      <c r="U308" s="1149"/>
      <c r="V308" s="1149"/>
      <c r="W308" s="1150">
        <f>IF('表４'!M18="","",'表４'!M18)</f>
      </c>
      <c r="X308" s="1150"/>
      <c r="Y308" s="1151">
        <f>IF('表４'!O18="","",'表４'!O18)</f>
      </c>
      <c r="Z308" s="1151"/>
      <c r="AA308" s="1151"/>
      <c r="AC308" s="319"/>
      <c r="AD308" s="329"/>
      <c r="AE308" s="1080"/>
      <c r="AF308" s="1080"/>
      <c r="AG308" s="1080"/>
      <c r="AH308" s="1080"/>
      <c r="AI308" s="1080"/>
      <c r="AJ308" s="1080"/>
      <c r="AK308" s="1080"/>
      <c r="AL308" s="1080"/>
      <c r="AM308" s="1080"/>
      <c r="AN308" s="1080"/>
      <c r="AO308" s="1080"/>
      <c r="AP308" s="1080"/>
      <c r="AQ308" s="1080"/>
      <c r="AR308" s="1080"/>
      <c r="AS308" s="1080"/>
      <c r="AT308" s="1080"/>
      <c r="AU308" s="1080"/>
      <c r="AV308" s="1080"/>
      <c r="AW308" s="1080"/>
      <c r="AX308" s="1080"/>
      <c r="AY308" s="1080"/>
      <c r="AZ308" s="1080"/>
      <c r="BA308" s="1080"/>
      <c r="BB308" s="1080"/>
      <c r="BC308" s="328"/>
      <c r="BD308" s="319"/>
    </row>
    <row r="309" spans="3:56" ht="22.5" customHeight="1">
      <c r="C309" s="377" t="s">
        <v>709</v>
      </c>
      <c r="D309" s="1148">
        <f>IF('表４'!C19="","",'表４'!C19)</f>
      </c>
      <c r="E309" s="1148"/>
      <c r="F309" s="1148"/>
      <c r="G309" s="1148"/>
      <c r="H309" s="1148"/>
      <c r="I309" s="1148"/>
      <c r="J309" s="372" t="s">
        <v>710</v>
      </c>
      <c r="K309" s="1123"/>
      <c r="L309" s="1123"/>
      <c r="M309" s="1161"/>
      <c r="N309" s="1149">
        <f>IF('表４'!G19="","",'表４'!G19)</f>
      </c>
      <c r="O309" s="1149"/>
      <c r="P309" s="1149"/>
      <c r="Q309" s="1150">
        <f>IF('表４'!I19="","",'表４'!I19)</f>
      </c>
      <c r="R309" s="1150"/>
      <c r="S309" s="1150"/>
      <c r="T309" s="1149">
        <f>IF('表４'!K19="","",'表４'!K19)</f>
      </c>
      <c r="U309" s="1149"/>
      <c r="V309" s="1149"/>
      <c r="W309" s="1150">
        <f>IF('表４'!M19="","",'表４'!M19)</f>
      </c>
      <c r="X309" s="1150"/>
      <c r="Y309" s="1151">
        <f>IF('表４'!O19="","",'表４'!O19)</f>
      </c>
      <c r="Z309" s="1151"/>
      <c r="AA309" s="1151"/>
      <c r="AC309" s="319"/>
      <c r="AD309" s="329"/>
      <c r="AE309" s="1080"/>
      <c r="AF309" s="1080"/>
      <c r="AG309" s="1080"/>
      <c r="AH309" s="1080"/>
      <c r="AI309" s="1080"/>
      <c r="AJ309" s="1080"/>
      <c r="AK309" s="1080"/>
      <c r="AL309" s="1080"/>
      <c r="AM309" s="1080"/>
      <c r="AN309" s="1080"/>
      <c r="AO309" s="1080"/>
      <c r="AP309" s="1080"/>
      <c r="AQ309" s="1080"/>
      <c r="AR309" s="1080"/>
      <c r="AS309" s="1080"/>
      <c r="AT309" s="1080"/>
      <c r="AU309" s="1080"/>
      <c r="AV309" s="1080"/>
      <c r="AW309" s="1080"/>
      <c r="AX309" s="1080"/>
      <c r="AY309" s="1080"/>
      <c r="AZ309" s="1080"/>
      <c r="BA309" s="1080"/>
      <c r="BB309" s="1080"/>
      <c r="BC309" s="328"/>
      <c r="BD309" s="319"/>
    </row>
    <row r="310" spans="29:56" ht="22.5" customHeight="1">
      <c r="AC310" s="319"/>
      <c r="AD310" s="329"/>
      <c r="AE310" s="1080"/>
      <c r="AF310" s="1080"/>
      <c r="AG310" s="1080"/>
      <c r="AH310" s="1080"/>
      <c r="AI310" s="1080"/>
      <c r="AJ310" s="1080"/>
      <c r="AK310" s="1080"/>
      <c r="AL310" s="1080"/>
      <c r="AM310" s="1080"/>
      <c r="AN310" s="1080"/>
      <c r="AO310" s="1080"/>
      <c r="AP310" s="1080"/>
      <c r="AQ310" s="1080"/>
      <c r="AR310" s="1080"/>
      <c r="AS310" s="1080"/>
      <c r="AT310" s="1080"/>
      <c r="AU310" s="1080"/>
      <c r="AV310" s="1080"/>
      <c r="AW310" s="1080"/>
      <c r="AX310" s="1080"/>
      <c r="AY310" s="1080"/>
      <c r="AZ310" s="1080"/>
      <c r="BA310" s="1080"/>
      <c r="BB310" s="1080"/>
      <c r="BC310" s="328"/>
      <c r="BD310" s="319"/>
    </row>
    <row r="311" spans="3:56" ht="22.5" customHeight="1">
      <c r="C311" s="352" t="s">
        <v>711</v>
      </c>
      <c r="AC311" s="319"/>
      <c r="AD311" s="333"/>
      <c r="AE311" s="1080"/>
      <c r="AF311" s="1080"/>
      <c r="AG311" s="1080"/>
      <c r="AH311" s="1080"/>
      <c r="AI311" s="1080"/>
      <c r="AJ311" s="1080"/>
      <c r="AK311" s="1080"/>
      <c r="AL311" s="1080"/>
      <c r="AM311" s="1080"/>
      <c r="AN311" s="1080"/>
      <c r="AO311" s="1080"/>
      <c r="AP311" s="1080"/>
      <c r="AQ311" s="1080"/>
      <c r="AR311" s="1080"/>
      <c r="AS311" s="1080"/>
      <c r="AT311" s="1080"/>
      <c r="AU311" s="1080"/>
      <c r="AV311" s="1080"/>
      <c r="AW311" s="1080"/>
      <c r="AX311" s="1080"/>
      <c r="AY311" s="1080"/>
      <c r="AZ311" s="1080"/>
      <c r="BA311" s="1080"/>
      <c r="BB311" s="1080"/>
      <c r="BC311" s="334"/>
      <c r="BD311" s="319"/>
    </row>
    <row r="312" spans="3:56" ht="22.5" customHeight="1">
      <c r="C312" s="1139"/>
      <c r="D312" s="1140"/>
      <c r="E312" s="1140"/>
      <c r="F312" s="1140"/>
      <c r="G312" s="1140"/>
      <c r="H312" s="1140"/>
      <c r="I312" s="1140"/>
      <c r="J312" s="1141"/>
      <c r="K312" s="1145" t="s">
        <v>20</v>
      </c>
      <c r="L312" s="1146"/>
      <c r="M312" s="1147"/>
      <c r="N312" s="1145" t="s">
        <v>213</v>
      </c>
      <c r="O312" s="1146"/>
      <c r="P312" s="1147"/>
      <c r="Q312" s="1145" t="s">
        <v>216</v>
      </c>
      <c r="R312" s="1146"/>
      <c r="S312" s="1147"/>
      <c r="AC312" s="319"/>
      <c r="AD312" s="333"/>
      <c r="AE312" s="1080"/>
      <c r="AF312" s="1080"/>
      <c r="AG312" s="1080"/>
      <c r="AH312" s="1080"/>
      <c r="AI312" s="1080"/>
      <c r="AJ312" s="1080"/>
      <c r="AK312" s="1080"/>
      <c r="AL312" s="1080"/>
      <c r="AM312" s="1080"/>
      <c r="AN312" s="1080"/>
      <c r="AO312" s="1080"/>
      <c r="AP312" s="1080"/>
      <c r="AQ312" s="1080"/>
      <c r="AR312" s="1080"/>
      <c r="AS312" s="1080"/>
      <c r="AT312" s="1080"/>
      <c r="AU312" s="1080"/>
      <c r="AV312" s="1080"/>
      <c r="AW312" s="1080"/>
      <c r="AX312" s="1080"/>
      <c r="AY312" s="1080"/>
      <c r="AZ312" s="1080"/>
      <c r="BA312" s="1080"/>
      <c r="BB312" s="1080"/>
      <c r="BC312" s="334"/>
      <c r="BD312" s="319"/>
    </row>
    <row r="313" spans="3:56" ht="22.5" customHeight="1">
      <c r="C313" s="1142"/>
      <c r="D313" s="1143"/>
      <c r="E313" s="1143"/>
      <c r="F313" s="1143"/>
      <c r="G313" s="1143"/>
      <c r="H313" s="1143"/>
      <c r="I313" s="1143"/>
      <c r="J313" s="1144"/>
      <c r="K313" s="1136"/>
      <c r="L313" s="1137"/>
      <c r="M313" s="1138"/>
      <c r="N313" s="1136"/>
      <c r="O313" s="1137"/>
      <c r="P313" s="1138"/>
      <c r="Q313" s="1136"/>
      <c r="R313" s="1137"/>
      <c r="S313" s="1138"/>
      <c r="AC313" s="319"/>
      <c r="AD313" s="333"/>
      <c r="AE313" s="1080"/>
      <c r="AF313" s="1080"/>
      <c r="AG313" s="1080"/>
      <c r="AH313" s="1080"/>
      <c r="AI313" s="1080"/>
      <c r="AJ313" s="1080"/>
      <c r="AK313" s="1080"/>
      <c r="AL313" s="1080"/>
      <c r="AM313" s="1080"/>
      <c r="AN313" s="1080"/>
      <c r="AO313" s="1080"/>
      <c r="AP313" s="1080"/>
      <c r="AQ313" s="1080"/>
      <c r="AR313" s="1080"/>
      <c r="AS313" s="1080"/>
      <c r="AT313" s="1080"/>
      <c r="AU313" s="1080"/>
      <c r="AV313" s="1080"/>
      <c r="AW313" s="1080"/>
      <c r="AX313" s="1080"/>
      <c r="AY313" s="1080"/>
      <c r="AZ313" s="1080"/>
      <c r="BA313" s="1080"/>
      <c r="BB313" s="1080"/>
      <c r="BC313" s="334"/>
      <c r="BD313" s="319"/>
    </row>
    <row r="314" spans="3:56" ht="22.5" customHeight="1">
      <c r="C314" s="1129" t="s">
        <v>18</v>
      </c>
      <c r="D314" s="1130" t="s">
        <v>712</v>
      </c>
      <c r="E314" s="1136" t="s">
        <v>212</v>
      </c>
      <c r="F314" s="1137"/>
      <c r="G314" s="1137"/>
      <c r="H314" s="1137"/>
      <c r="I314" s="1137"/>
      <c r="J314" s="1138"/>
      <c r="K314" s="1122">
        <f>IF('表６'!F10="","",'表６'!F10)</f>
      </c>
      <c r="L314" s="1123"/>
      <c r="M314" s="378" t="s">
        <v>211</v>
      </c>
      <c r="N314" s="1122">
        <f>IF('表６'!H10="","",'表６'!H10)</f>
      </c>
      <c r="O314" s="1123"/>
      <c r="P314" s="378" t="s">
        <v>211</v>
      </c>
      <c r="Q314" s="1124">
        <f>IF('表６'!J10="","",'表６'!J10)</f>
      </c>
      <c r="R314" s="1125"/>
      <c r="S314" s="378" t="s">
        <v>713</v>
      </c>
      <c r="AC314" s="319"/>
      <c r="AD314" s="333"/>
      <c r="AE314" s="1080"/>
      <c r="AF314" s="1080"/>
      <c r="AG314" s="1080"/>
      <c r="AH314" s="1080"/>
      <c r="AI314" s="1080"/>
      <c r="AJ314" s="1080"/>
      <c r="AK314" s="1080"/>
      <c r="AL314" s="1080"/>
      <c r="AM314" s="1080"/>
      <c r="AN314" s="1080"/>
      <c r="AO314" s="1080"/>
      <c r="AP314" s="1080"/>
      <c r="AQ314" s="1080"/>
      <c r="AR314" s="1080"/>
      <c r="AS314" s="1080"/>
      <c r="AT314" s="1080"/>
      <c r="AU314" s="1080"/>
      <c r="AV314" s="1080"/>
      <c r="AW314" s="1080"/>
      <c r="AX314" s="1080"/>
      <c r="AY314" s="1080"/>
      <c r="AZ314" s="1080"/>
      <c r="BA314" s="1080"/>
      <c r="BB314" s="1080"/>
      <c r="BC314" s="334"/>
      <c r="BD314" s="319"/>
    </row>
    <row r="315" spans="3:56" ht="22.5" customHeight="1">
      <c r="C315" s="1129"/>
      <c r="D315" s="1131"/>
      <c r="E315" s="1119" t="s">
        <v>204</v>
      </c>
      <c r="F315" s="1120"/>
      <c r="G315" s="1120"/>
      <c r="H315" s="1120"/>
      <c r="I315" s="1120"/>
      <c r="J315" s="1121"/>
      <c r="K315" s="1122">
        <f>IF('表６'!F11="","",'表６'!F11)</f>
      </c>
      <c r="L315" s="1123"/>
      <c r="M315" s="379" t="s">
        <v>211</v>
      </c>
      <c r="N315" s="1122">
        <f>IF('表６'!H11="","",'表６'!H11)</f>
      </c>
      <c r="O315" s="1123"/>
      <c r="P315" s="379" t="s">
        <v>211</v>
      </c>
      <c r="Q315" s="1124">
        <f>IF('表６'!J11="","",'表６'!J11)</f>
      </c>
      <c r="R315" s="1125"/>
      <c r="S315" s="379" t="s">
        <v>713</v>
      </c>
      <c r="AC315" s="319"/>
      <c r="AD315" s="333"/>
      <c r="AE315" s="1080"/>
      <c r="AF315" s="1080"/>
      <c r="AG315" s="1080"/>
      <c r="AH315" s="1080"/>
      <c r="AI315" s="1080"/>
      <c r="AJ315" s="1080"/>
      <c r="AK315" s="1080"/>
      <c r="AL315" s="1080"/>
      <c r="AM315" s="1080"/>
      <c r="AN315" s="1080"/>
      <c r="AO315" s="1080"/>
      <c r="AP315" s="1080"/>
      <c r="AQ315" s="1080"/>
      <c r="AR315" s="1080"/>
      <c r="AS315" s="1080"/>
      <c r="AT315" s="1080"/>
      <c r="AU315" s="1080"/>
      <c r="AV315" s="1080"/>
      <c r="AW315" s="1080"/>
      <c r="AX315" s="1080"/>
      <c r="AY315" s="1080"/>
      <c r="AZ315" s="1080"/>
      <c r="BA315" s="1080"/>
      <c r="BB315" s="1080"/>
      <c r="BC315" s="334"/>
      <c r="BD315" s="319"/>
    </row>
    <row r="316" spans="3:56" ht="22.5" customHeight="1">
      <c r="C316" s="1129"/>
      <c r="D316" s="1131"/>
      <c r="E316" s="1126" t="s">
        <v>345</v>
      </c>
      <c r="F316" s="1127"/>
      <c r="G316" s="1127"/>
      <c r="H316" s="1127"/>
      <c r="I316" s="1127"/>
      <c r="J316" s="1128"/>
      <c r="K316" s="1122">
        <f>IF('表６'!F12="","",'表６'!F12)</f>
      </c>
      <c r="L316" s="1123"/>
      <c r="M316" s="380" t="s">
        <v>211</v>
      </c>
      <c r="N316" s="1122">
        <f>IF('表６'!H12="","",'表６'!H12)</f>
      </c>
      <c r="O316" s="1123"/>
      <c r="P316" s="380" t="s">
        <v>211</v>
      </c>
      <c r="Q316" s="1124">
        <f>IF('表６'!J12="","",'表６'!J12)</f>
      </c>
      <c r="R316" s="1125"/>
      <c r="S316" s="380" t="s">
        <v>713</v>
      </c>
      <c r="AC316" s="319"/>
      <c r="AD316" s="333"/>
      <c r="AE316" s="1080"/>
      <c r="AF316" s="1080"/>
      <c r="AG316" s="1080"/>
      <c r="AH316" s="1080"/>
      <c r="AI316" s="1080"/>
      <c r="AJ316" s="1080"/>
      <c r="AK316" s="1080"/>
      <c r="AL316" s="1080"/>
      <c r="AM316" s="1080"/>
      <c r="AN316" s="1080"/>
      <c r="AO316" s="1080"/>
      <c r="AP316" s="1080"/>
      <c r="AQ316" s="1080"/>
      <c r="AR316" s="1080"/>
      <c r="AS316" s="1080"/>
      <c r="AT316" s="1080"/>
      <c r="AU316" s="1080"/>
      <c r="AV316" s="1080"/>
      <c r="AW316" s="1080"/>
      <c r="AX316" s="1080"/>
      <c r="AY316" s="1080"/>
      <c r="AZ316" s="1080"/>
      <c r="BA316" s="1080"/>
      <c r="BB316" s="1080"/>
      <c r="BC316" s="334"/>
      <c r="BD316" s="319"/>
    </row>
    <row r="317" spans="3:56" ht="22.5" customHeight="1">
      <c r="C317" s="1129"/>
      <c r="D317" s="1132"/>
      <c r="E317" s="1119" t="s">
        <v>714</v>
      </c>
      <c r="F317" s="1120"/>
      <c r="G317" s="1120"/>
      <c r="H317" s="1120"/>
      <c r="I317" s="1120"/>
      <c r="J317" s="1121"/>
      <c r="K317" s="1122">
        <f>IF('表６'!F13="","",'表６'!F13)</f>
      </c>
      <c r="L317" s="1123"/>
      <c r="M317" s="379" t="s">
        <v>211</v>
      </c>
      <c r="N317" s="1122">
        <f>IF('表６'!H13="","",'表６'!H13)</f>
      </c>
      <c r="O317" s="1123"/>
      <c r="P317" s="379" t="s">
        <v>211</v>
      </c>
      <c r="Q317" s="1124">
        <f>IF('表６'!J13="","",'表６'!J13)</f>
      </c>
      <c r="R317" s="1125"/>
      <c r="S317" s="379" t="s">
        <v>713</v>
      </c>
      <c r="AC317" s="319"/>
      <c r="AD317" s="333"/>
      <c r="AE317" s="1080"/>
      <c r="AF317" s="1080"/>
      <c r="AG317" s="1080"/>
      <c r="AH317" s="1080"/>
      <c r="AI317" s="1080"/>
      <c r="AJ317" s="1080"/>
      <c r="AK317" s="1080"/>
      <c r="AL317" s="1080"/>
      <c r="AM317" s="1080"/>
      <c r="AN317" s="1080"/>
      <c r="AO317" s="1080"/>
      <c r="AP317" s="1080"/>
      <c r="AQ317" s="1080"/>
      <c r="AR317" s="1080"/>
      <c r="AS317" s="1080"/>
      <c r="AT317" s="1080"/>
      <c r="AU317" s="1080"/>
      <c r="AV317" s="1080"/>
      <c r="AW317" s="1080"/>
      <c r="AX317" s="1080"/>
      <c r="AY317" s="1080"/>
      <c r="AZ317" s="1080"/>
      <c r="BA317" s="1080"/>
      <c r="BB317" s="1080"/>
      <c r="BC317" s="334"/>
      <c r="BD317" s="319"/>
    </row>
    <row r="318" spans="3:56" ht="22.5" customHeight="1">
      <c r="C318" s="1130"/>
      <c r="D318" s="1119" t="s">
        <v>208</v>
      </c>
      <c r="E318" s="1120"/>
      <c r="F318" s="1120"/>
      <c r="G318" s="1120"/>
      <c r="H318" s="1120"/>
      <c r="I318" s="1120"/>
      <c r="J318" s="1121"/>
      <c r="K318" s="1122">
        <f>IF('表６'!F14="","",'表６'!F14)</f>
        <v>0</v>
      </c>
      <c r="L318" s="1123"/>
      <c r="M318" s="379" t="s">
        <v>211</v>
      </c>
      <c r="N318" s="1122">
        <f>IF('表６'!H14="","",'表６'!H14)</f>
        <v>0</v>
      </c>
      <c r="O318" s="1123"/>
      <c r="P318" s="379" t="s">
        <v>211</v>
      </c>
      <c r="Q318" s="1124">
        <f>IF('表６'!J14="","",'表６'!J14)</f>
      </c>
      <c r="R318" s="1125"/>
      <c r="S318" s="379" t="s">
        <v>713</v>
      </c>
      <c r="AC318" s="319"/>
      <c r="AD318" s="333"/>
      <c r="AE318" s="1080"/>
      <c r="AF318" s="1080"/>
      <c r="AG318" s="1080"/>
      <c r="AH318" s="1080"/>
      <c r="AI318" s="1080"/>
      <c r="AJ318" s="1080"/>
      <c r="AK318" s="1080"/>
      <c r="AL318" s="1080"/>
      <c r="AM318" s="1080"/>
      <c r="AN318" s="1080"/>
      <c r="AO318" s="1080"/>
      <c r="AP318" s="1080"/>
      <c r="AQ318" s="1080"/>
      <c r="AR318" s="1080"/>
      <c r="AS318" s="1080"/>
      <c r="AT318" s="1080"/>
      <c r="AU318" s="1080"/>
      <c r="AV318" s="1080"/>
      <c r="AW318" s="1080"/>
      <c r="AX318" s="1080"/>
      <c r="AY318" s="1080"/>
      <c r="AZ318" s="1080"/>
      <c r="BA318" s="1080"/>
      <c r="BB318" s="1080"/>
      <c r="BC318" s="334"/>
      <c r="BD318" s="319"/>
    </row>
    <row r="319" spans="3:56" ht="22.5" customHeight="1">
      <c r="C319" s="1129" t="s">
        <v>19</v>
      </c>
      <c r="D319" s="1130" t="s">
        <v>712</v>
      </c>
      <c r="E319" s="1133" t="s">
        <v>212</v>
      </c>
      <c r="F319" s="1134"/>
      <c r="G319" s="1134"/>
      <c r="H319" s="1134"/>
      <c r="I319" s="1134"/>
      <c r="J319" s="1135"/>
      <c r="K319" s="1122">
        <f>IF('表６'!F15="","",'表６'!F15)</f>
      </c>
      <c r="L319" s="1123"/>
      <c r="M319" s="380" t="s">
        <v>211</v>
      </c>
      <c r="N319" s="1122">
        <f>IF('表６'!H15="","",'表６'!H15)</f>
      </c>
      <c r="O319" s="1123"/>
      <c r="P319" s="380" t="s">
        <v>211</v>
      </c>
      <c r="Q319" s="1124">
        <f>IF('表６'!J15="","",'表６'!J15)</f>
      </c>
      <c r="R319" s="1125"/>
      <c r="S319" s="380" t="s">
        <v>713</v>
      </c>
      <c r="AC319" s="319"/>
      <c r="AD319" s="333"/>
      <c r="AE319" s="1080"/>
      <c r="AF319" s="1080"/>
      <c r="AG319" s="1080"/>
      <c r="AH319" s="1080"/>
      <c r="AI319" s="1080"/>
      <c r="AJ319" s="1080"/>
      <c r="AK319" s="1080"/>
      <c r="AL319" s="1080"/>
      <c r="AM319" s="1080"/>
      <c r="AN319" s="1080"/>
      <c r="AO319" s="1080"/>
      <c r="AP319" s="1080"/>
      <c r="AQ319" s="1080"/>
      <c r="AR319" s="1080"/>
      <c r="AS319" s="1080"/>
      <c r="AT319" s="1080"/>
      <c r="AU319" s="1080"/>
      <c r="AV319" s="1080"/>
      <c r="AW319" s="1080"/>
      <c r="AX319" s="1080"/>
      <c r="AY319" s="1080"/>
      <c r="AZ319" s="1080"/>
      <c r="BA319" s="1080"/>
      <c r="BB319" s="1080"/>
      <c r="BC319" s="334"/>
      <c r="BD319" s="319"/>
    </row>
    <row r="320" spans="3:56" ht="22.5" customHeight="1">
      <c r="C320" s="1129"/>
      <c r="D320" s="1131"/>
      <c r="E320" s="1119" t="s">
        <v>204</v>
      </c>
      <c r="F320" s="1120"/>
      <c r="G320" s="1120"/>
      <c r="H320" s="1120"/>
      <c r="I320" s="1120"/>
      <c r="J320" s="1121"/>
      <c r="K320" s="1122">
        <f>IF('表６'!F16="","",'表６'!F16)</f>
      </c>
      <c r="L320" s="1123"/>
      <c r="M320" s="379" t="s">
        <v>211</v>
      </c>
      <c r="N320" s="1122">
        <f>IF('表６'!H16="","",'表６'!H16)</f>
      </c>
      <c r="O320" s="1123"/>
      <c r="P320" s="379" t="s">
        <v>211</v>
      </c>
      <c r="Q320" s="1124">
        <f>IF('表６'!J16="","",'表６'!J16)</f>
      </c>
      <c r="R320" s="1125"/>
      <c r="S320" s="379" t="s">
        <v>713</v>
      </c>
      <c r="AC320" s="319"/>
      <c r="AD320" s="333"/>
      <c r="AE320" s="1080"/>
      <c r="AF320" s="1080"/>
      <c r="AG320" s="1080"/>
      <c r="AH320" s="1080"/>
      <c r="AI320" s="1080"/>
      <c r="AJ320" s="1080"/>
      <c r="AK320" s="1080"/>
      <c r="AL320" s="1080"/>
      <c r="AM320" s="1080"/>
      <c r="AN320" s="1080"/>
      <c r="AO320" s="1080"/>
      <c r="AP320" s="1080"/>
      <c r="AQ320" s="1080"/>
      <c r="AR320" s="1080"/>
      <c r="AS320" s="1080"/>
      <c r="AT320" s="1080"/>
      <c r="AU320" s="1080"/>
      <c r="AV320" s="1080"/>
      <c r="AW320" s="1080"/>
      <c r="AX320" s="1080"/>
      <c r="AY320" s="1080"/>
      <c r="AZ320" s="1080"/>
      <c r="BA320" s="1080"/>
      <c r="BB320" s="1080"/>
      <c r="BC320" s="334"/>
      <c r="BD320" s="319"/>
    </row>
    <row r="321" spans="3:56" ht="22.5" customHeight="1">
      <c r="C321" s="1129"/>
      <c r="D321" s="1131"/>
      <c r="E321" s="1119" t="s">
        <v>345</v>
      </c>
      <c r="F321" s="1120"/>
      <c r="G321" s="1120"/>
      <c r="H321" s="1120"/>
      <c r="I321" s="1120"/>
      <c r="J321" s="1121"/>
      <c r="K321" s="1122">
        <f>IF('表６'!F17="","",'表６'!F17)</f>
      </c>
      <c r="L321" s="1123"/>
      <c r="M321" s="379" t="s">
        <v>211</v>
      </c>
      <c r="N321" s="1122">
        <f>IF('表６'!H17="","",'表６'!H17)</f>
      </c>
      <c r="O321" s="1123"/>
      <c r="P321" s="379" t="s">
        <v>211</v>
      </c>
      <c r="Q321" s="1124">
        <f>IF('表６'!J17="","",'表６'!J17)</f>
      </c>
      <c r="R321" s="1125"/>
      <c r="S321" s="379" t="s">
        <v>713</v>
      </c>
      <c r="AC321" s="319"/>
      <c r="AD321" s="333"/>
      <c r="AE321" s="327"/>
      <c r="AF321" s="327"/>
      <c r="AG321" s="327"/>
      <c r="AH321" s="327"/>
      <c r="AI321" s="327"/>
      <c r="AJ321" s="327"/>
      <c r="AK321" s="327"/>
      <c r="AL321" s="327"/>
      <c r="AM321" s="327"/>
      <c r="AN321" s="327"/>
      <c r="AO321" s="327"/>
      <c r="AP321" s="327"/>
      <c r="AQ321" s="327"/>
      <c r="AR321" s="327"/>
      <c r="AS321" s="327"/>
      <c r="AT321" s="327"/>
      <c r="AU321" s="327"/>
      <c r="AV321" s="327"/>
      <c r="AW321" s="327"/>
      <c r="AX321" s="327"/>
      <c r="AY321" s="327"/>
      <c r="AZ321" s="327"/>
      <c r="BA321" s="327"/>
      <c r="BB321" s="327"/>
      <c r="BC321" s="334"/>
      <c r="BD321" s="319"/>
    </row>
    <row r="322" spans="3:56" ht="22.5" customHeight="1">
      <c r="C322" s="1129"/>
      <c r="D322" s="1132"/>
      <c r="E322" s="1126" t="s">
        <v>714</v>
      </c>
      <c r="F322" s="1127"/>
      <c r="G322" s="1127"/>
      <c r="H322" s="1127"/>
      <c r="I322" s="1127"/>
      <c r="J322" s="1128"/>
      <c r="K322" s="1122">
        <f>IF('表６'!F18="","",'表６'!F18)</f>
      </c>
      <c r="L322" s="1123"/>
      <c r="M322" s="380" t="s">
        <v>211</v>
      </c>
      <c r="N322" s="1122">
        <f>IF('表６'!H18="","",'表６'!H18)</f>
      </c>
      <c r="O322" s="1123"/>
      <c r="P322" s="380" t="s">
        <v>211</v>
      </c>
      <c r="Q322" s="1124">
        <f>IF('表６'!J18="","",'表６'!J18)</f>
      </c>
      <c r="R322" s="1125"/>
      <c r="S322" s="380" t="s">
        <v>713</v>
      </c>
      <c r="AC322" s="319"/>
      <c r="AD322" s="333"/>
      <c r="AE322" s="327"/>
      <c r="AF322" s="327"/>
      <c r="AG322" s="327"/>
      <c r="AH322" s="327"/>
      <c r="AI322" s="327"/>
      <c r="AJ322" s="327"/>
      <c r="AK322" s="327"/>
      <c r="AL322" s="327"/>
      <c r="AM322" s="327"/>
      <c r="AN322" s="327"/>
      <c r="AO322" s="327"/>
      <c r="AP322" s="327"/>
      <c r="AQ322" s="327"/>
      <c r="AR322" s="327"/>
      <c r="AS322" s="327"/>
      <c r="AT322" s="327"/>
      <c r="AU322" s="327"/>
      <c r="AV322" s="327"/>
      <c r="AW322" s="327"/>
      <c r="AX322" s="327"/>
      <c r="AY322" s="327"/>
      <c r="AZ322" s="327"/>
      <c r="BA322" s="327"/>
      <c r="BB322" s="327"/>
      <c r="BC322" s="334"/>
      <c r="BD322" s="319"/>
    </row>
    <row r="323" spans="3:56" ht="22.5" customHeight="1">
      <c r="C323" s="1130"/>
      <c r="D323" s="1119" t="s">
        <v>208</v>
      </c>
      <c r="E323" s="1120"/>
      <c r="F323" s="1120"/>
      <c r="G323" s="1120"/>
      <c r="H323" s="1120"/>
      <c r="I323" s="1120"/>
      <c r="J323" s="1121"/>
      <c r="K323" s="1122">
        <f>IF('表６'!F19="","",'表６'!F19)</f>
        <v>0</v>
      </c>
      <c r="L323" s="1123"/>
      <c r="M323" s="379" t="s">
        <v>211</v>
      </c>
      <c r="N323" s="1122">
        <f>IF('表６'!H19="","",'表６'!H19)</f>
        <v>0</v>
      </c>
      <c r="O323" s="1123"/>
      <c r="P323" s="379" t="s">
        <v>211</v>
      </c>
      <c r="Q323" s="1124">
        <f>IF('表６'!J19="","",'表６'!J19)</f>
      </c>
      <c r="R323" s="1125"/>
      <c r="S323" s="379" t="s">
        <v>713</v>
      </c>
      <c r="AC323" s="319"/>
      <c r="AD323" s="1086"/>
      <c r="AE323" s="1087"/>
      <c r="AF323" s="1087"/>
      <c r="AG323" s="1087"/>
      <c r="AH323" s="1087"/>
      <c r="AI323" s="1087"/>
      <c r="AJ323" s="1087"/>
      <c r="AK323" s="1087"/>
      <c r="AL323" s="1087"/>
      <c r="AM323" s="1087"/>
      <c r="AN323" s="1087"/>
      <c r="AO323" s="1087"/>
      <c r="AP323" s="1087"/>
      <c r="AQ323" s="1087"/>
      <c r="AR323" s="1087"/>
      <c r="AS323" s="1087"/>
      <c r="AT323" s="1087"/>
      <c r="AU323" s="1087"/>
      <c r="AV323" s="1087"/>
      <c r="AW323" s="1087"/>
      <c r="AX323" s="1087"/>
      <c r="AY323" s="1087"/>
      <c r="AZ323" s="1087"/>
      <c r="BA323" s="1087"/>
      <c r="BB323" s="336"/>
      <c r="BC323" s="334"/>
      <c r="BD323" s="319"/>
    </row>
    <row r="324" spans="29:56" ht="22.5" customHeight="1">
      <c r="AC324" s="319"/>
      <c r="AD324" s="1086"/>
      <c r="AE324" s="1087"/>
      <c r="AF324" s="1087"/>
      <c r="AG324" s="1087"/>
      <c r="AH324" s="1087"/>
      <c r="AI324" s="1087"/>
      <c r="AJ324" s="1087"/>
      <c r="AK324" s="1087"/>
      <c r="AL324" s="1087"/>
      <c r="AM324" s="1087"/>
      <c r="AN324" s="1087"/>
      <c r="AO324" s="1087"/>
      <c r="AP324" s="1087"/>
      <c r="AQ324" s="1087"/>
      <c r="AR324" s="1087"/>
      <c r="AS324" s="1087"/>
      <c r="AT324" s="1087"/>
      <c r="AU324" s="1087"/>
      <c r="AV324" s="1087"/>
      <c r="AW324" s="1087"/>
      <c r="AX324" s="1087"/>
      <c r="AY324" s="1087"/>
      <c r="AZ324" s="1087"/>
      <c r="BA324" s="1087"/>
      <c r="BB324" s="336"/>
      <c r="BC324" s="334"/>
      <c r="BD324" s="319"/>
    </row>
    <row r="325" spans="3:56" ht="22.5" customHeight="1">
      <c r="C325" s="352" t="s">
        <v>715</v>
      </c>
      <c r="AC325" s="319"/>
      <c r="AD325" s="333"/>
      <c r="AE325" s="1080"/>
      <c r="AF325" s="1080"/>
      <c r="AG325" s="1080"/>
      <c r="AH325" s="1080"/>
      <c r="AI325" s="1080"/>
      <c r="AJ325" s="1080"/>
      <c r="AK325" s="1080"/>
      <c r="AL325" s="1080"/>
      <c r="AM325" s="1080"/>
      <c r="AN325" s="1080"/>
      <c r="AO325" s="1080"/>
      <c r="AP325" s="1080"/>
      <c r="AQ325" s="1080"/>
      <c r="AR325" s="1080"/>
      <c r="AS325" s="1080"/>
      <c r="AT325" s="1080"/>
      <c r="AU325" s="1080"/>
      <c r="AV325" s="1080"/>
      <c r="AW325" s="1080"/>
      <c r="AX325" s="1080"/>
      <c r="AY325" s="1080"/>
      <c r="AZ325" s="1080"/>
      <c r="BA325" s="1080"/>
      <c r="BB325" s="1080"/>
      <c r="BC325" s="334"/>
      <c r="BD325" s="319"/>
    </row>
    <row r="326" spans="3:56" ht="22.5" customHeight="1">
      <c r="C326" s="1118"/>
      <c r="D326" s="1118"/>
      <c r="E326" s="1118"/>
      <c r="F326" s="1118"/>
      <c r="G326" s="1118"/>
      <c r="H326" s="1118" t="s">
        <v>716</v>
      </c>
      <c r="I326" s="1118"/>
      <c r="J326" s="1118"/>
      <c r="K326" s="1118"/>
      <c r="L326" s="1118"/>
      <c r="M326" s="1118" t="s">
        <v>717</v>
      </c>
      <c r="N326" s="1118"/>
      <c r="O326" s="1118"/>
      <c r="P326" s="1118"/>
      <c r="Q326" s="1118"/>
      <c r="AC326" s="319"/>
      <c r="AD326" s="333"/>
      <c r="AE326" s="1080"/>
      <c r="AF326" s="1080"/>
      <c r="AG326" s="1080"/>
      <c r="AH326" s="1080"/>
      <c r="AI326" s="1080"/>
      <c r="AJ326" s="1080"/>
      <c r="AK326" s="1080"/>
      <c r="AL326" s="1080"/>
      <c r="AM326" s="1080"/>
      <c r="AN326" s="1080"/>
      <c r="AO326" s="1080"/>
      <c r="AP326" s="1080"/>
      <c r="AQ326" s="1080"/>
      <c r="AR326" s="1080"/>
      <c r="AS326" s="1080"/>
      <c r="AT326" s="1080"/>
      <c r="AU326" s="1080"/>
      <c r="AV326" s="1080"/>
      <c r="AW326" s="1080"/>
      <c r="AX326" s="1080"/>
      <c r="AY326" s="1080"/>
      <c r="AZ326" s="1080"/>
      <c r="BA326" s="1080"/>
      <c r="BB326" s="1080"/>
      <c r="BC326" s="334"/>
      <c r="BD326" s="319"/>
    </row>
    <row r="327" spans="3:56" ht="22.5" customHeight="1">
      <c r="C327" s="1116" t="s">
        <v>718</v>
      </c>
      <c r="D327" s="1116"/>
      <c r="E327" s="1116"/>
      <c r="F327" s="1116"/>
      <c r="G327" s="1116"/>
      <c r="H327" s="1117" t="e">
        <f>SUM(#REF!)</f>
        <v>#REF!</v>
      </c>
      <c r="I327" s="1117"/>
      <c r="J327" s="1117"/>
      <c r="K327" s="1117"/>
      <c r="L327" s="1117"/>
      <c r="M327" s="1117" t="e">
        <f>SUM(#REF!)</f>
        <v>#REF!</v>
      </c>
      <c r="N327" s="1117"/>
      <c r="O327" s="1117"/>
      <c r="P327" s="1117"/>
      <c r="Q327" s="1117"/>
      <c r="AC327" s="319"/>
      <c r="AD327" s="333"/>
      <c r="AE327" s="1080"/>
      <c r="AF327" s="1080"/>
      <c r="AG327" s="1080"/>
      <c r="AH327" s="1080"/>
      <c r="AI327" s="1080"/>
      <c r="AJ327" s="1080"/>
      <c r="AK327" s="1080"/>
      <c r="AL327" s="1080"/>
      <c r="AM327" s="1080"/>
      <c r="AN327" s="1080"/>
      <c r="AO327" s="1080"/>
      <c r="AP327" s="1080"/>
      <c r="AQ327" s="1080"/>
      <c r="AR327" s="1080"/>
      <c r="AS327" s="1080"/>
      <c r="AT327" s="1080"/>
      <c r="AU327" s="1080"/>
      <c r="AV327" s="1080"/>
      <c r="AW327" s="1080"/>
      <c r="AX327" s="1080"/>
      <c r="AY327" s="1080"/>
      <c r="AZ327" s="1080"/>
      <c r="BA327" s="1080"/>
      <c r="BB327" s="1080"/>
      <c r="BC327" s="334"/>
      <c r="BD327" s="319"/>
    </row>
    <row r="328" spans="3:56" ht="22.5" customHeight="1">
      <c r="C328" s="1116" t="s">
        <v>719</v>
      </c>
      <c r="D328" s="1116"/>
      <c r="E328" s="1116"/>
      <c r="F328" s="1116"/>
      <c r="G328" s="1116"/>
      <c r="H328" s="1117" t="e">
        <f>SUM(#REF!)</f>
        <v>#REF!</v>
      </c>
      <c r="I328" s="1117"/>
      <c r="J328" s="1117"/>
      <c r="K328" s="1117"/>
      <c r="L328" s="1117"/>
      <c r="M328" s="1117" t="e">
        <f>SUM(#REF!)</f>
        <v>#REF!</v>
      </c>
      <c r="N328" s="1117"/>
      <c r="O328" s="1117"/>
      <c r="P328" s="1117"/>
      <c r="Q328" s="1117"/>
      <c r="AC328" s="319"/>
      <c r="AD328" s="333"/>
      <c r="AE328" s="1080"/>
      <c r="AF328" s="1080"/>
      <c r="AG328" s="1080"/>
      <c r="AH328" s="1080"/>
      <c r="AI328" s="1080"/>
      <c r="AJ328" s="1080"/>
      <c r="AK328" s="1080"/>
      <c r="AL328" s="1080"/>
      <c r="AM328" s="1080"/>
      <c r="AN328" s="1080"/>
      <c r="AO328" s="1080"/>
      <c r="AP328" s="1080"/>
      <c r="AQ328" s="1080"/>
      <c r="AR328" s="1080"/>
      <c r="AS328" s="1080"/>
      <c r="AT328" s="1080"/>
      <c r="AU328" s="1080"/>
      <c r="AV328" s="1080"/>
      <c r="AW328" s="1080"/>
      <c r="AX328" s="1080"/>
      <c r="AY328" s="1080"/>
      <c r="AZ328" s="1080"/>
      <c r="BA328" s="1080"/>
      <c r="BB328" s="1080"/>
      <c r="BC328" s="334"/>
      <c r="BD328" s="319"/>
    </row>
    <row r="329" spans="3:56" ht="22.5" customHeight="1">
      <c r="C329" s="1116" t="s">
        <v>720</v>
      </c>
      <c r="D329" s="1116"/>
      <c r="E329" s="1116"/>
      <c r="F329" s="1116"/>
      <c r="G329" s="1116"/>
      <c r="H329" s="1117" t="e">
        <f>SUM(#REF!)</f>
        <v>#REF!</v>
      </c>
      <c r="I329" s="1117"/>
      <c r="J329" s="1117"/>
      <c r="K329" s="1117"/>
      <c r="L329" s="1117"/>
      <c r="M329" s="1117" t="e">
        <f>SUM(#REF!)</f>
        <v>#REF!</v>
      </c>
      <c r="N329" s="1117"/>
      <c r="O329" s="1117"/>
      <c r="P329" s="1117"/>
      <c r="Q329" s="1117"/>
      <c r="AC329" s="319"/>
      <c r="AD329" s="333"/>
      <c r="AE329" s="1080"/>
      <c r="AF329" s="1080"/>
      <c r="AG329" s="1080"/>
      <c r="AH329" s="1080"/>
      <c r="AI329" s="1080"/>
      <c r="AJ329" s="1080"/>
      <c r="AK329" s="1080"/>
      <c r="AL329" s="1080"/>
      <c r="AM329" s="1080"/>
      <c r="AN329" s="1080"/>
      <c r="AO329" s="1080"/>
      <c r="AP329" s="1080"/>
      <c r="AQ329" s="1080"/>
      <c r="AR329" s="1080"/>
      <c r="AS329" s="1080"/>
      <c r="AT329" s="1080"/>
      <c r="AU329" s="1080"/>
      <c r="AV329" s="1080"/>
      <c r="AW329" s="1080"/>
      <c r="AX329" s="1080"/>
      <c r="AY329" s="1080"/>
      <c r="AZ329" s="1080"/>
      <c r="BA329" s="1080"/>
      <c r="BB329" s="1080"/>
      <c r="BC329" s="334"/>
      <c r="BD329" s="319"/>
    </row>
    <row r="330" spans="3:56" ht="22.5" customHeight="1">
      <c r="C330" s="1116" t="s">
        <v>721</v>
      </c>
      <c r="D330" s="1116"/>
      <c r="E330" s="1116"/>
      <c r="F330" s="1116"/>
      <c r="G330" s="1116"/>
      <c r="H330" s="1117" t="e">
        <f>SUM(#REF!)</f>
        <v>#REF!</v>
      </c>
      <c r="I330" s="1117"/>
      <c r="J330" s="1117"/>
      <c r="K330" s="1117"/>
      <c r="L330" s="1117"/>
      <c r="M330" s="1117" t="e">
        <f>SUM(#REF!)</f>
        <v>#REF!</v>
      </c>
      <c r="N330" s="1117"/>
      <c r="O330" s="1117"/>
      <c r="P330" s="1117"/>
      <c r="Q330" s="1117"/>
      <c r="AC330" s="319"/>
      <c r="AD330" s="333"/>
      <c r="AE330" s="1080"/>
      <c r="AF330" s="1080"/>
      <c r="AG330" s="1080"/>
      <c r="AH330" s="1080"/>
      <c r="AI330" s="1080"/>
      <c r="AJ330" s="1080"/>
      <c r="AK330" s="1080"/>
      <c r="AL330" s="1080"/>
      <c r="AM330" s="1080"/>
      <c r="AN330" s="1080"/>
      <c r="AO330" s="1080"/>
      <c r="AP330" s="1080"/>
      <c r="AQ330" s="1080"/>
      <c r="AR330" s="1080"/>
      <c r="AS330" s="1080"/>
      <c r="AT330" s="1080"/>
      <c r="AU330" s="1080"/>
      <c r="AV330" s="1080"/>
      <c r="AW330" s="1080"/>
      <c r="AX330" s="1080"/>
      <c r="AY330" s="1080"/>
      <c r="AZ330" s="1080"/>
      <c r="BA330" s="1080"/>
      <c r="BB330" s="1080"/>
      <c r="BC330" s="334"/>
      <c r="BD330" s="319"/>
    </row>
    <row r="331" spans="3:56" ht="22.5" customHeight="1">
      <c r="C331" s="1116" t="s">
        <v>115</v>
      </c>
      <c r="D331" s="1116"/>
      <c r="E331" s="1116"/>
      <c r="F331" s="1116"/>
      <c r="G331" s="1116"/>
      <c r="H331" s="1117" t="e">
        <f>#REF!</f>
        <v>#REF!</v>
      </c>
      <c r="I331" s="1117"/>
      <c r="J331" s="1117"/>
      <c r="K331" s="1117"/>
      <c r="L331" s="1117"/>
      <c r="M331" s="1117" t="e">
        <f>#REF!</f>
        <v>#REF!</v>
      </c>
      <c r="N331" s="1117"/>
      <c r="O331" s="1117"/>
      <c r="P331" s="1117"/>
      <c r="Q331" s="1117"/>
      <c r="AC331" s="319"/>
      <c r="AD331" s="333"/>
      <c r="AE331" s="1080"/>
      <c r="AF331" s="1080"/>
      <c r="AG331" s="1080"/>
      <c r="AH331" s="1080"/>
      <c r="AI331" s="1080"/>
      <c r="AJ331" s="1080"/>
      <c r="AK331" s="1080"/>
      <c r="AL331" s="1080"/>
      <c r="AM331" s="1080"/>
      <c r="AN331" s="1080"/>
      <c r="AO331" s="1080"/>
      <c r="AP331" s="1080"/>
      <c r="AQ331" s="1080"/>
      <c r="AR331" s="1080"/>
      <c r="AS331" s="1080"/>
      <c r="AT331" s="1080"/>
      <c r="AU331" s="1080"/>
      <c r="AV331" s="1080"/>
      <c r="AW331" s="1080"/>
      <c r="AX331" s="1080"/>
      <c r="AY331" s="1080"/>
      <c r="AZ331" s="1080"/>
      <c r="BA331" s="1080"/>
      <c r="BB331" s="1080"/>
      <c r="BC331" s="334"/>
      <c r="BD331" s="319"/>
    </row>
    <row r="332" spans="3:56" ht="22.5" customHeight="1" thickBot="1">
      <c r="C332" s="1116" t="s">
        <v>117</v>
      </c>
      <c r="D332" s="1116"/>
      <c r="E332" s="1116"/>
      <c r="F332" s="1116"/>
      <c r="G332" s="1116"/>
      <c r="H332" s="1117" t="e">
        <f>#REF!</f>
        <v>#REF!</v>
      </c>
      <c r="I332" s="1117"/>
      <c r="J332" s="1117"/>
      <c r="K332" s="1117"/>
      <c r="L332" s="1117"/>
      <c r="M332" s="1117" t="e">
        <f>#REF!</f>
        <v>#REF!</v>
      </c>
      <c r="N332" s="1117"/>
      <c r="O332" s="1117"/>
      <c r="P332" s="1117"/>
      <c r="Q332" s="1117"/>
      <c r="AC332" s="319"/>
      <c r="AD332" s="340"/>
      <c r="AE332" s="1102"/>
      <c r="AF332" s="1102"/>
      <c r="AG332" s="1102"/>
      <c r="AH332" s="1102"/>
      <c r="AI332" s="1102"/>
      <c r="AJ332" s="1102"/>
      <c r="AK332" s="1102"/>
      <c r="AL332" s="1102"/>
      <c r="AM332" s="1102"/>
      <c r="AN332" s="1102"/>
      <c r="AO332" s="1102"/>
      <c r="AP332" s="1102"/>
      <c r="AQ332" s="1102"/>
      <c r="AR332" s="1102"/>
      <c r="AS332" s="1102"/>
      <c r="AT332" s="1102"/>
      <c r="AU332" s="1102"/>
      <c r="AV332" s="1102"/>
      <c r="AW332" s="1102"/>
      <c r="AX332" s="1102"/>
      <c r="AY332" s="1102"/>
      <c r="AZ332" s="1102"/>
      <c r="BA332" s="1102"/>
      <c r="BB332" s="1102"/>
      <c r="BC332" s="342"/>
      <c r="BD332" s="319"/>
    </row>
    <row r="333" spans="29:56" ht="3.75" customHeight="1">
      <c r="AC333" s="319"/>
      <c r="AD333" s="319"/>
      <c r="AE333" s="319"/>
      <c r="AF333" s="319"/>
      <c r="AG333" s="319"/>
      <c r="AH333" s="319"/>
      <c r="AI333" s="319"/>
      <c r="AJ333" s="319"/>
      <c r="AK333" s="319"/>
      <c r="AL333" s="319"/>
      <c r="AM333" s="319"/>
      <c r="AN333" s="319"/>
      <c r="AO333" s="319"/>
      <c r="AP333" s="319"/>
      <c r="AQ333" s="319"/>
      <c r="AR333" s="319"/>
      <c r="AS333" s="319"/>
      <c r="AT333" s="319"/>
      <c r="AU333" s="319"/>
      <c r="AV333" s="319"/>
      <c r="AW333" s="319"/>
      <c r="AX333" s="319"/>
      <c r="AY333" s="319"/>
      <c r="AZ333" s="319"/>
      <c r="BA333" s="319"/>
      <c r="BB333" s="319"/>
      <c r="BC333" s="319"/>
      <c r="BD333" s="319"/>
    </row>
    <row r="334" spans="29:56" s="346" customFormat="1" ht="3.75" customHeight="1" thickBot="1">
      <c r="AC334" s="319"/>
      <c r="AD334" s="319"/>
      <c r="AE334" s="319"/>
      <c r="AF334" s="319"/>
      <c r="AG334" s="319"/>
      <c r="AH334" s="319"/>
      <c r="AI334" s="319"/>
      <c r="AJ334" s="319"/>
      <c r="AK334" s="319"/>
      <c r="AL334" s="319"/>
      <c r="AM334" s="319"/>
      <c r="AN334" s="319"/>
      <c r="AO334" s="319"/>
      <c r="AP334" s="319"/>
      <c r="AQ334" s="319"/>
      <c r="AR334" s="319"/>
      <c r="AS334" s="319"/>
      <c r="AT334" s="319"/>
      <c r="AU334" s="319"/>
      <c r="AV334" s="319"/>
      <c r="AW334" s="319"/>
      <c r="AX334" s="319"/>
      <c r="AY334" s="319"/>
      <c r="AZ334" s="319"/>
      <c r="BA334" s="319"/>
      <c r="BB334" s="319"/>
      <c r="BC334" s="319"/>
      <c r="BD334" s="319"/>
    </row>
    <row r="335" spans="2:56" s="346" customFormat="1" ht="22.5" customHeight="1">
      <c r="B335" s="1083" t="s">
        <v>402</v>
      </c>
      <c r="C335" s="1083"/>
      <c r="D335" s="1083"/>
      <c r="E335" s="1083"/>
      <c r="F335" s="1083"/>
      <c r="G335" s="1083"/>
      <c r="H335" s="1083"/>
      <c r="I335" s="1083"/>
      <c r="J335" s="1083"/>
      <c r="K335" s="1083"/>
      <c r="L335" s="1083"/>
      <c r="M335" s="1083"/>
      <c r="N335" s="1083"/>
      <c r="O335" s="1083"/>
      <c r="P335" s="1083"/>
      <c r="Q335" s="1083"/>
      <c r="R335" s="1083"/>
      <c r="S335" s="1083"/>
      <c r="T335" s="1083"/>
      <c r="U335" s="1083"/>
      <c r="V335" s="1083"/>
      <c r="W335" s="1083"/>
      <c r="X335" s="1083"/>
      <c r="Y335" s="1083"/>
      <c r="Z335" s="347"/>
      <c r="AA335" s="347"/>
      <c r="AC335" s="319"/>
      <c r="AD335" s="324"/>
      <c r="AE335" s="1114"/>
      <c r="AF335" s="1114"/>
      <c r="AG335" s="1114"/>
      <c r="AH335" s="1114"/>
      <c r="AI335" s="1114"/>
      <c r="AJ335" s="1114"/>
      <c r="AK335" s="1114"/>
      <c r="AL335" s="1114"/>
      <c r="AM335" s="1114"/>
      <c r="AN335" s="1114"/>
      <c r="AO335" s="1114"/>
      <c r="AP335" s="1114"/>
      <c r="AQ335" s="1114"/>
      <c r="AR335" s="1114"/>
      <c r="AS335" s="1114"/>
      <c r="AT335" s="1114"/>
      <c r="AU335" s="1114"/>
      <c r="AV335" s="1114"/>
      <c r="AW335" s="1114"/>
      <c r="AX335" s="1114"/>
      <c r="AY335" s="1114"/>
      <c r="AZ335" s="1114"/>
      <c r="BA335" s="1114"/>
      <c r="BB335" s="1114"/>
      <c r="BC335" s="325"/>
      <c r="BD335" s="319"/>
    </row>
    <row r="336" spans="2:56" s="346" customFormat="1" ht="22.5" customHeight="1">
      <c r="B336" s="1083"/>
      <c r="C336" s="1083"/>
      <c r="D336" s="1083"/>
      <c r="E336" s="1083"/>
      <c r="F336" s="1083"/>
      <c r="G336" s="1083"/>
      <c r="H336" s="1083"/>
      <c r="I336" s="1083"/>
      <c r="J336" s="1083"/>
      <c r="K336" s="1083"/>
      <c r="L336" s="1083"/>
      <c r="M336" s="1083"/>
      <c r="N336" s="1083"/>
      <c r="O336" s="1083"/>
      <c r="P336" s="1083"/>
      <c r="Q336" s="1083"/>
      <c r="R336" s="1083"/>
      <c r="S336" s="1083"/>
      <c r="T336" s="1083"/>
      <c r="U336" s="1083"/>
      <c r="V336" s="1083"/>
      <c r="W336" s="1083"/>
      <c r="X336" s="1083"/>
      <c r="Y336" s="1083"/>
      <c r="Z336" s="330"/>
      <c r="AA336" s="347"/>
      <c r="AC336" s="319"/>
      <c r="AD336" s="326"/>
      <c r="AE336" s="1080"/>
      <c r="AF336" s="1080"/>
      <c r="AG336" s="1080"/>
      <c r="AH336" s="1080"/>
      <c r="AI336" s="1080"/>
      <c r="AJ336" s="1080"/>
      <c r="AK336" s="1080"/>
      <c r="AL336" s="1080"/>
      <c r="AM336" s="1080"/>
      <c r="AN336" s="1080"/>
      <c r="AO336" s="1080"/>
      <c r="AP336" s="1080"/>
      <c r="AQ336" s="1080"/>
      <c r="AR336" s="1080"/>
      <c r="AS336" s="1080"/>
      <c r="AT336" s="1080"/>
      <c r="AU336" s="1080"/>
      <c r="AV336" s="1080"/>
      <c r="AW336" s="1080"/>
      <c r="AX336" s="1080"/>
      <c r="AY336" s="1080"/>
      <c r="AZ336" s="1080"/>
      <c r="BA336" s="1080"/>
      <c r="BB336" s="1080"/>
      <c r="BC336" s="328"/>
      <c r="BD336" s="319"/>
    </row>
    <row r="337" spans="2:56" s="346" customFormat="1" ht="22.5" customHeight="1">
      <c r="B337" s="347"/>
      <c r="C337" s="332"/>
      <c r="D337" s="332"/>
      <c r="E337" s="332"/>
      <c r="F337" s="332"/>
      <c r="G337" s="332"/>
      <c r="H337" s="332"/>
      <c r="I337" s="332"/>
      <c r="J337" s="332"/>
      <c r="K337" s="332"/>
      <c r="L337" s="332"/>
      <c r="M337" s="332"/>
      <c r="N337" s="332"/>
      <c r="O337" s="332"/>
      <c r="P337" s="332"/>
      <c r="Q337" s="332"/>
      <c r="R337" s="332"/>
      <c r="S337" s="332"/>
      <c r="T337" s="332"/>
      <c r="U337" s="332"/>
      <c r="V337" s="332"/>
      <c r="W337" s="332"/>
      <c r="X337" s="332"/>
      <c r="Y337" s="332"/>
      <c r="Z337" s="347"/>
      <c r="AA337" s="347"/>
      <c r="AC337" s="319"/>
      <c r="AD337" s="329"/>
      <c r="AE337" s="1080"/>
      <c r="AF337" s="1080"/>
      <c r="AG337" s="1080"/>
      <c r="AH337" s="1080"/>
      <c r="AI337" s="1080"/>
      <c r="AJ337" s="1080"/>
      <c r="AK337" s="1080"/>
      <c r="AL337" s="1080"/>
      <c r="AM337" s="1080"/>
      <c r="AN337" s="1080"/>
      <c r="AO337" s="1080"/>
      <c r="AP337" s="1080"/>
      <c r="AQ337" s="1080"/>
      <c r="AR337" s="1080"/>
      <c r="AS337" s="1080"/>
      <c r="AT337" s="1080"/>
      <c r="AU337" s="1080"/>
      <c r="AV337" s="1080"/>
      <c r="AW337" s="1080"/>
      <c r="AX337" s="1080"/>
      <c r="AY337" s="1080"/>
      <c r="AZ337" s="1080"/>
      <c r="BA337" s="1080"/>
      <c r="BB337" s="1080"/>
      <c r="BC337" s="328"/>
      <c r="BD337" s="319"/>
    </row>
    <row r="338" spans="2:56" s="346" customFormat="1" ht="22.5" customHeight="1">
      <c r="B338" s="347"/>
      <c r="C338" s="1088"/>
      <c r="D338" s="1089"/>
      <c r="E338" s="1089"/>
      <c r="F338" s="1089"/>
      <c r="G338" s="1089"/>
      <c r="H338" s="1089"/>
      <c r="I338" s="1089"/>
      <c r="J338" s="1089"/>
      <c r="K338" s="1089"/>
      <c r="L338" s="1089"/>
      <c r="M338" s="1089"/>
      <c r="N338" s="1089"/>
      <c r="O338" s="1089"/>
      <c r="P338" s="1089"/>
      <c r="Q338" s="1089"/>
      <c r="R338" s="1089"/>
      <c r="S338" s="1089"/>
      <c r="T338" s="1089"/>
      <c r="U338" s="1089"/>
      <c r="V338" s="1089"/>
      <c r="W338" s="1089"/>
      <c r="X338" s="1089"/>
      <c r="Y338" s="1089"/>
      <c r="Z338" s="1090"/>
      <c r="AA338" s="347"/>
      <c r="AC338" s="319"/>
      <c r="AD338" s="329"/>
      <c r="AE338" s="1080"/>
      <c r="AF338" s="1080"/>
      <c r="AG338" s="1080"/>
      <c r="AH338" s="1080"/>
      <c r="AI338" s="1080"/>
      <c r="AJ338" s="1080"/>
      <c r="AK338" s="1080"/>
      <c r="AL338" s="1080"/>
      <c r="AM338" s="1080"/>
      <c r="AN338" s="1080"/>
      <c r="AO338" s="1080"/>
      <c r="AP338" s="1080"/>
      <c r="AQ338" s="1080"/>
      <c r="AR338" s="1080"/>
      <c r="AS338" s="1080"/>
      <c r="AT338" s="1080"/>
      <c r="AU338" s="1080"/>
      <c r="AV338" s="1080"/>
      <c r="AW338" s="1080"/>
      <c r="AX338" s="1080"/>
      <c r="AY338" s="1080"/>
      <c r="AZ338" s="1080"/>
      <c r="BA338" s="1080"/>
      <c r="BB338" s="1080"/>
      <c r="BC338" s="328"/>
      <c r="BD338" s="319"/>
    </row>
    <row r="339" spans="2:56" s="346" customFormat="1" ht="22.5" customHeight="1">
      <c r="B339" s="347"/>
      <c r="C339" s="1091"/>
      <c r="D339" s="1092"/>
      <c r="E339" s="1092"/>
      <c r="F339" s="1092"/>
      <c r="G339" s="1092"/>
      <c r="H339" s="1092"/>
      <c r="I339" s="1092"/>
      <c r="J339" s="1092"/>
      <c r="K339" s="1092"/>
      <c r="L339" s="1092"/>
      <c r="M339" s="1092"/>
      <c r="N339" s="1092"/>
      <c r="O339" s="1092"/>
      <c r="P339" s="1092"/>
      <c r="Q339" s="1092"/>
      <c r="R339" s="1092"/>
      <c r="S339" s="1092"/>
      <c r="T339" s="1092"/>
      <c r="U339" s="1092"/>
      <c r="V339" s="1092"/>
      <c r="W339" s="1092"/>
      <c r="X339" s="1092"/>
      <c r="Y339" s="1092"/>
      <c r="Z339" s="1093"/>
      <c r="AA339" s="347"/>
      <c r="AC339" s="319"/>
      <c r="AD339" s="1097" t="s">
        <v>722</v>
      </c>
      <c r="AE339" s="1083"/>
      <c r="AF339" s="1083"/>
      <c r="AG339" s="1083"/>
      <c r="AH339" s="1083"/>
      <c r="AI339" s="1083"/>
      <c r="AJ339" s="1083"/>
      <c r="AK339" s="1083"/>
      <c r="AL339" s="1083"/>
      <c r="AM339" s="1083"/>
      <c r="AN339" s="1083"/>
      <c r="AO339" s="1083"/>
      <c r="AP339" s="1083"/>
      <c r="AQ339" s="1083"/>
      <c r="AR339" s="1083"/>
      <c r="AS339" s="1083"/>
      <c r="AT339" s="1083"/>
      <c r="AU339" s="1083"/>
      <c r="AV339" s="1083"/>
      <c r="AW339" s="1083"/>
      <c r="AX339" s="1083"/>
      <c r="AY339" s="1083"/>
      <c r="AZ339" s="1083"/>
      <c r="BA339" s="1083"/>
      <c r="BB339" s="336"/>
      <c r="BC339" s="328"/>
      <c r="BD339" s="319"/>
    </row>
    <row r="340" spans="2:56" s="346" customFormat="1" ht="22.5" customHeight="1">
      <c r="B340" s="347"/>
      <c r="C340" s="1091"/>
      <c r="D340" s="1092"/>
      <c r="E340" s="1092"/>
      <c r="F340" s="1092"/>
      <c r="G340" s="1092"/>
      <c r="H340" s="1092"/>
      <c r="I340" s="1092"/>
      <c r="J340" s="1092"/>
      <c r="K340" s="1092"/>
      <c r="L340" s="1092"/>
      <c r="M340" s="1092"/>
      <c r="N340" s="1092"/>
      <c r="O340" s="1092"/>
      <c r="P340" s="1092"/>
      <c r="Q340" s="1092"/>
      <c r="R340" s="1092"/>
      <c r="S340" s="1092"/>
      <c r="T340" s="1092"/>
      <c r="U340" s="1092"/>
      <c r="V340" s="1092"/>
      <c r="W340" s="1092"/>
      <c r="X340" s="1092"/>
      <c r="Y340" s="1092"/>
      <c r="Z340" s="1093"/>
      <c r="AA340" s="347"/>
      <c r="AC340" s="319"/>
      <c r="AD340" s="1097"/>
      <c r="AE340" s="1083"/>
      <c r="AF340" s="1083"/>
      <c r="AG340" s="1083"/>
      <c r="AH340" s="1083"/>
      <c r="AI340" s="1083"/>
      <c r="AJ340" s="1083"/>
      <c r="AK340" s="1083"/>
      <c r="AL340" s="1083"/>
      <c r="AM340" s="1083"/>
      <c r="AN340" s="1083"/>
      <c r="AO340" s="1083"/>
      <c r="AP340" s="1083"/>
      <c r="AQ340" s="1083"/>
      <c r="AR340" s="1083"/>
      <c r="AS340" s="1083"/>
      <c r="AT340" s="1083"/>
      <c r="AU340" s="1083"/>
      <c r="AV340" s="1083"/>
      <c r="AW340" s="1083"/>
      <c r="AX340" s="1083"/>
      <c r="AY340" s="1083"/>
      <c r="AZ340" s="1083"/>
      <c r="BA340" s="1083"/>
      <c r="BB340" s="336"/>
      <c r="BC340" s="328"/>
      <c r="BD340" s="319"/>
    </row>
    <row r="341" spans="2:56" s="346" customFormat="1" ht="22.5" customHeight="1">
      <c r="B341" s="347"/>
      <c r="C341" s="1091"/>
      <c r="D341" s="1092"/>
      <c r="E341" s="1092"/>
      <c r="F341" s="1092"/>
      <c r="G341" s="1092"/>
      <c r="H341" s="1092"/>
      <c r="I341" s="1092"/>
      <c r="J341" s="1092"/>
      <c r="K341" s="1092"/>
      <c r="L341" s="1092"/>
      <c r="M341" s="1092"/>
      <c r="N341" s="1092"/>
      <c r="O341" s="1092"/>
      <c r="P341" s="1092"/>
      <c r="Q341" s="1092"/>
      <c r="R341" s="1092"/>
      <c r="S341" s="1092"/>
      <c r="T341" s="1092"/>
      <c r="U341" s="1092"/>
      <c r="V341" s="1092"/>
      <c r="W341" s="1092"/>
      <c r="X341" s="1092"/>
      <c r="Y341" s="1092"/>
      <c r="Z341" s="1093"/>
      <c r="AA341" s="347"/>
      <c r="AC341" s="319"/>
      <c r="AD341" s="348"/>
      <c r="AE341" s="349" t="s">
        <v>723</v>
      </c>
      <c r="AF341" s="350"/>
      <c r="AG341" s="350"/>
      <c r="AH341" s="350"/>
      <c r="AI341" s="350"/>
      <c r="AJ341" s="350"/>
      <c r="AK341" s="350"/>
      <c r="AL341" s="350"/>
      <c r="AM341" s="350"/>
      <c r="AN341" s="350"/>
      <c r="AO341" s="350"/>
      <c r="AP341" s="350"/>
      <c r="AQ341" s="350"/>
      <c r="AR341" s="350"/>
      <c r="AS341" s="350"/>
      <c r="AT341" s="350"/>
      <c r="AU341" s="350"/>
      <c r="AV341" s="350"/>
      <c r="AW341" s="350"/>
      <c r="AX341" s="350"/>
      <c r="AY341" s="350"/>
      <c r="AZ341" s="350"/>
      <c r="BA341" s="350"/>
      <c r="BB341" s="327"/>
      <c r="BC341" s="328"/>
      <c r="BD341" s="319"/>
    </row>
    <row r="342" spans="2:56" s="346" customFormat="1" ht="22.5" customHeight="1">
      <c r="B342" s="347"/>
      <c r="C342" s="1091"/>
      <c r="D342" s="1092"/>
      <c r="E342" s="1092"/>
      <c r="F342" s="1092"/>
      <c r="G342" s="1092"/>
      <c r="H342" s="1092"/>
      <c r="I342" s="1092"/>
      <c r="J342" s="1092"/>
      <c r="K342" s="1092"/>
      <c r="L342" s="1092"/>
      <c r="M342" s="1092"/>
      <c r="N342" s="1092"/>
      <c r="O342" s="1092"/>
      <c r="P342" s="1092"/>
      <c r="Q342" s="1092"/>
      <c r="R342" s="1092"/>
      <c r="S342" s="1092"/>
      <c r="T342" s="1092"/>
      <c r="U342" s="1092"/>
      <c r="V342" s="1092"/>
      <c r="W342" s="1092"/>
      <c r="X342" s="1092"/>
      <c r="Y342" s="1092"/>
      <c r="Z342" s="1093"/>
      <c r="AA342" s="347"/>
      <c r="AC342" s="319"/>
      <c r="AD342" s="348"/>
      <c r="AE342" s="349"/>
      <c r="AF342" s="350"/>
      <c r="AG342" s="350"/>
      <c r="AH342" s="350"/>
      <c r="AI342" s="350"/>
      <c r="AJ342" s="350"/>
      <c r="AK342" s="350"/>
      <c r="AL342" s="350"/>
      <c r="AM342" s="350"/>
      <c r="AN342" s="350"/>
      <c r="AO342" s="350"/>
      <c r="AP342" s="350"/>
      <c r="AQ342" s="350"/>
      <c r="AR342" s="350"/>
      <c r="AS342" s="350"/>
      <c r="AT342" s="350"/>
      <c r="AU342" s="350"/>
      <c r="AV342" s="350"/>
      <c r="AW342" s="350"/>
      <c r="AX342" s="350"/>
      <c r="AY342" s="350"/>
      <c r="AZ342" s="350"/>
      <c r="BA342" s="350"/>
      <c r="BB342" s="327"/>
      <c r="BC342" s="328"/>
      <c r="BD342" s="319"/>
    </row>
    <row r="343" spans="2:56" s="346" customFormat="1" ht="22.5" customHeight="1">
      <c r="B343" s="347"/>
      <c r="C343" s="1091"/>
      <c r="D343" s="1092"/>
      <c r="E343" s="1092"/>
      <c r="F343" s="1092"/>
      <c r="G343" s="1092"/>
      <c r="H343" s="1092"/>
      <c r="I343" s="1092"/>
      <c r="J343" s="1092"/>
      <c r="K343" s="1092"/>
      <c r="L343" s="1092"/>
      <c r="M343" s="1092"/>
      <c r="N343" s="1092"/>
      <c r="O343" s="1092"/>
      <c r="P343" s="1092"/>
      <c r="Q343" s="1092"/>
      <c r="R343" s="1092"/>
      <c r="S343" s="1092"/>
      <c r="T343" s="1092"/>
      <c r="U343" s="1092"/>
      <c r="V343" s="1092"/>
      <c r="W343" s="1092"/>
      <c r="X343" s="1092"/>
      <c r="Y343" s="1092"/>
      <c r="Z343" s="1093"/>
      <c r="AA343" s="347"/>
      <c r="AC343" s="319"/>
      <c r="AD343" s="326" t="s">
        <v>635</v>
      </c>
      <c r="AE343" s="1080" t="s">
        <v>724</v>
      </c>
      <c r="AF343" s="1080"/>
      <c r="AG343" s="1080"/>
      <c r="AH343" s="1080"/>
      <c r="AI343" s="1080"/>
      <c r="AJ343" s="1080"/>
      <c r="AK343" s="1080"/>
      <c r="AL343" s="1080"/>
      <c r="AM343" s="1080"/>
      <c r="AN343" s="1080"/>
      <c r="AO343" s="1080"/>
      <c r="AP343" s="1080"/>
      <c r="AQ343" s="1080"/>
      <c r="AR343" s="1080"/>
      <c r="AS343" s="1080"/>
      <c r="AT343" s="1080"/>
      <c r="AU343" s="1080"/>
      <c r="AV343" s="1080"/>
      <c r="AW343" s="1080"/>
      <c r="AX343" s="1080"/>
      <c r="AY343" s="1080"/>
      <c r="AZ343" s="1080"/>
      <c r="BA343" s="1080"/>
      <c r="BB343" s="1080"/>
      <c r="BC343" s="328"/>
      <c r="BD343" s="319"/>
    </row>
    <row r="344" spans="2:56" s="346" customFormat="1" ht="22.5" customHeight="1">
      <c r="B344" s="347"/>
      <c r="C344" s="1091"/>
      <c r="D344" s="1092"/>
      <c r="E344" s="1092"/>
      <c r="F344" s="1092"/>
      <c r="G344" s="1092"/>
      <c r="H344" s="1092"/>
      <c r="I344" s="1092"/>
      <c r="J344" s="1092"/>
      <c r="K344" s="1092"/>
      <c r="L344" s="1092"/>
      <c r="M344" s="1092"/>
      <c r="N344" s="1092"/>
      <c r="O344" s="1092"/>
      <c r="P344" s="1092"/>
      <c r="Q344" s="1092"/>
      <c r="R344" s="1092"/>
      <c r="S344" s="1092"/>
      <c r="T344" s="1092"/>
      <c r="U344" s="1092"/>
      <c r="V344" s="1092"/>
      <c r="W344" s="1092"/>
      <c r="X344" s="1092"/>
      <c r="Y344" s="1092"/>
      <c r="Z344" s="1093"/>
      <c r="AA344" s="347"/>
      <c r="AC344" s="319"/>
      <c r="AD344" s="326" t="s">
        <v>635</v>
      </c>
      <c r="AE344" s="1080" t="s">
        <v>725</v>
      </c>
      <c r="AF344" s="1080"/>
      <c r="AG344" s="1080"/>
      <c r="AH344" s="1080"/>
      <c r="AI344" s="1080"/>
      <c r="AJ344" s="1080"/>
      <c r="AK344" s="1080"/>
      <c r="AL344" s="1080"/>
      <c r="AM344" s="1080"/>
      <c r="AN344" s="1080"/>
      <c r="AO344" s="1080"/>
      <c r="AP344" s="1080"/>
      <c r="AQ344" s="1080"/>
      <c r="AR344" s="1080"/>
      <c r="AS344" s="1080"/>
      <c r="AT344" s="1080"/>
      <c r="AU344" s="1080"/>
      <c r="AV344" s="1080"/>
      <c r="AW344" s="1080"/>
      <c r="AX344" s="1080"/>
      <c r="AY344" s="1080"/>
      <c r="AZ344" s="1080"/>
      <c r="BA344" s="1080"/>
      <c r="BB344" s="1080"/>
      <c r="BC344" s="328"/>
      <c r="BD344" s="319"/>
    </row>
    <row r="345" spans="2:56" s="346" customFormat="1" ht="22.5" customHeight="1">
      <c r="B345" s="347"/>
      <c r="C345" s="1091"/>
      <c r="D345" s="1092"/>
      <c r="E345" s="1092"/>
      <c r="F345" s="1092"/>
      <c r="G345" s="1092"/>
      <c r="H345" s="1092"/>
      <c r="I345" s="1092"/>
      <c r="J345" s="1092"/>
      <c r="K345" s="1092"/>
      <c r="L345" s="1092"/>
      <c r="M345" s="1092"/>
      <c r="N345" s="1092"/>
      <c r="O345" s="1092"/>
      <c r="P345" s="1092"/>
      <c r="Q345" s="1092"/>
      <c r="R345" s="1092"/>
      <c r="S345" s="1092"/>
      <c r="T345" s="1092"/>
      <c r="U345" s="1092"/>
      <c r="V345" s="1092"/>
      <c r="W345" s="1092"/>
      <c r="X345" s="1092"/>
      <c r="Y345" s="1092"/>
      <c r="Z345" s="1093"/>
      <c r="AA345" s="347"/>
      <c r="AC345" s="319"/>
      <c r="AD345" s="333"/>
      <c r="AE345" s="1080" t="s">
        <v>726</v>
      </c>
      <c r="AF345" s="1080"/>
      <c r="AG345" s="1080"/>
      <c r="AH345" s="1080"/>
      <c r="AI345" s="1080"/>
      <c r="AJ345" s="1080"/>
      <c r="AK345" s="1080"/>
      <c r="AL345" s="1080"/>
      <c r="AM345" s="1080"/>
      <c r="AN345" s="1080"/>
      <c r="AO345" s="1080"/>
      <c r="AP345" s="1080"/>
      <c r="AQ345" s="1080"/>
      <c r="AR345" s="1080"/>
      <c r="AS345" s="1080"/>
      <c r="AT345" s="1080"/>
      <c r="AU345" s="1080"/>
      <c r="AV345" s="1080"/>
      <c r="AW345" s="1080"/>
      <c r="AX345" s="1080"/>
      <c r="AY345" s="1080"/>
      <c r="AZ345" s="1080"/>
      <c r="BA345" s="1080"/>
      <c r="BB345" s="1080"/>
      <c r="BC345" s="328"/>
      <c r="BD345" s="319"/>
    </row>
    <row r="346" spans="2:56" s="346" customFormat="1" ht="22.5" customHeight="1">
      <c r="B346" s="347"/>
      <c r="C346" s="1091"/>
      <c r="D346" s="1092"/>
      <c r="E346" s="1092"/>
      <c r="F346" s="1092"/>
      <c r="G346" s="1092"/>
      <c r="H346" s="1092"/>
      <c r="I346" s="1092"/>
      <c r="J346" s="1092"/>
      <c r="K346" s="1092"/>
      <c r="L346" s="1092"/>
      <c r="M346" s="1092"/>
      <c r="N346" s="1092"/>
      <c r="O346" s="1092"/>
      <c r="P346" s="1092"/>
      <c r="Q346" s="1092"/>
      <c r="R346" s="1092"/>
      <c r="S346" s="1092"/>
      <c r="T346" s="1092"/>
      <c r="U346" s="1092"/>
      <c r="V346" s="1092"/>
      <c r="W346" s="1092"/>
      <c r="X346" s="1092"/>
      <c r="Y346" s="1092"/>
      <c r="Z346" s="1093"/>
      <c r="AA346" s="347"/>
      <c r="AC346" s="319"/>
      <c r="AD346" s="333"/>
      <c r="AE346" s="1080" t="s">
        <v>727</v>
      </c>
      <c r="AF346" s="1080"/>
      <c r="AG346" s="1080"/>
      <c r="AH346" s="1080"/>
      <c r="AI346" s="1080"/>
      <c r="AJ346" s="1080"/>
      <c r="AK346" s="1080"/>
      <c r="AL346" s="1080"/>
      <c r="AM346" s="1080"/>
      <c r="AN346" s="1080"/>
      <c r="AO346" s="1080"/>
      <c r="AP346" s="1080"/>
      <c r="AQ346" s="1080"/>
      <c r="AR346" s="1080"/>
      <c r="AS346" s="1080"/>
      <c r="AT346" s="1080"/>
      <c r="AU346" s="1080"/>
      <c r="AV346" s="1080"/>
      <c r="AW346" s="1080"/>
      <c r="AX346" s="1080"/>
      <c r="AY346" s="1080"/>
      <c r="AZ346" s="1080"/>
      <c r="BA346" s="1080"/>
      <c r="BB346" s="1080"/>
      <c r="BC346" s="328"/>
      <c r="BD346" s="319"/>
    </row>
    <row r="347" spans="2:56" s="346" customFormat="1" ht="22.5" customHeight="1">
      <c r="B347" s="347"/>
      <c r="C347" s="1091"/>
      <c r="D347" s="1092"/>
      <c r="E347" s="1092"/>
      <c r="F347" s="1092"/>
      <c r="G347" s="1092"/>
      <c r="H347" s="1092"/>
      <c r="I347" s="1092"/>
      <c r="J347" s="1092"/>
      <c r="K347" s="1092"/>
      <c r="L347" s="1092"/>
      <c r="M347" s="1092"/>
      <c r="N347" s="1092"/>
      <c r="O347" s="1092"/>
      <c r="P347" s="1092"/>
      <c r="Q347" s="1092"/>
      <c r="R347" s="1092"/>
      <c r="S347" s="1092"/>
      <c r="T347" s="1092"/>
      <c r="U347" s="1092"/>
      <c r="V347" s="1092"/>
      <c r="W347" s="1092"/>
      <c r="X347" s="1092"/>
      <c r="Y347" s="1092"/>
      <c r="Z347" s="1093"/>
      <c r="AA347" s="347"/>
      <c r="AC347" s="319"/>
      <c r="AD347" s="333"/>
      <c r="AE347" s="1080" t="s">
        <v>728</v>
      </c>
      <c r="AF347" s="1080"/>
      <c r="AG347" s="1080"/>
      <c r="AH347" s="1080"/>
      <c r="AI347" s="1080"/>
      <c r="AJ347" s="1080"/>
      <c r="AK347" s="1080"/>
      <c r="AL347" s="1080"/>
      <c r="AM347" s="1080"/>
      <c r="AN347" s="1080"/>
      <c r="AO347" s="1080"/>
      <c r="AP347" s="1080"/>
      <c r="AQ347" s="1080"/>
      <c r="AR347" s="1080"/>
      <c r="AS347" s="1080"/>
      <c r="AT347" s="1080"/>
      <c r="AU347" s="1080"/>
      <c r="AV347" s="1080"/>
      <c r="AW347" s="1080"/>
      <c r="AX347" s="1080"/>
      <c r="AY347" s="1080"/>
      <c r="AZ347" s="1080"/>
      <c r="BA347" s="1080"/>
      <c r="BB347" s="1080"/>
      <c r="BC347" s="328"/>
      <c r="BD347" s="319"/>
    </row>
    <row r="348" spans="2:56" s="346" customFormat="1" ht="22.5" customHeight="1">
      <c r="B348" s="347"/>
      <c r="C348" s="1091"/>
      <c r="D348" s="1092"/>
      <c r="E348" s="1092"/>
      <c r="F348" s="1092"/>
      <c r="G348" s="1092"/>
      <c r="H348" s="1092"/>
      <c r="I348" s="1092"/>
      <c r="J348" s="1092"/>
      <c r="K348" s="1092"/>
      <c r="L348" s="1092"/>
      <c r="M348" s="1092"/>
      <c r="N348" s="1092"/>
      <c r="O348" s="1092"/>
      <c r="P348" s="1092"/>
      <c r="Q348" s="1092"/>
      <c r="R348" s="1092"/>
      <c r="S348" s="1092"/>
      <c r="T348" s="1092"/>
      <c r="U348" s="1092"/>
      <c r="V348" s="1092"/>
      <c r="W348" s="1092"/>
      <c r="X348" s="1092"/>
      <c r="Y348" s="1092"/>
      <c r="Z348" s="1093"/>
      <c r="AA348" s="347"/>
      <c r="AC348" s="319"/>
      <c r="AD348" s="333" t="s">
        <v>682</v>
      </c>
      <c r="AE348" s="1080" t="s">
        <v>729</v>
      </c>
      <c r="AF348" s="1080"/>
      <c r="AG348" s="1080"/>
      <c r="AH348" s="1080"/>
      <c r="AI348" s="1080"/>
      <c r="AJ348" s="1080"/>
      <c r="AK348" s="1080"/>
      <c r="AL348" s="1080"/>
      <c r="AM348" s="1080"/>
      <c r="AN348" s="1080"/>
      <c r="AO348" s="1080"/>
      <c r="AP348" s="1080"/>
      <c r="AQ348" s="1080"/>
      <c r="AR348" s="1080"/>
      <c r="AS348" s="1080"/>
      <c r="AT348" s="1080"/>
      <c r="AU348" s="1080"/>
      <c r="AV348" s="1080"/>
      <c r="AW348" s="1080"/>
      <c r="AX348" s="1080"/>
      <c r="AY348" s="1080"/>
      <c r="AZ348" s="1080"/>
      <c r="BA348" s="1080"/>
      <c r="BB348" s="1080"/>
      <c r="BC348" s="328"/>
      <c r="BD348" s="319"/>
    </row>
    <row r="349" spans="2:56" s="346" customFormat="1" ht="22.5" customHeight="1">
      <c r="B349" s="347"/>
      <c r="C349" s="1091"/>
      <c r="D349" s="1092"/>
      <c r="E349" s="1092"/>
      <c r="F349" s="1092"/>
      <c r="G349" s="1092"/>
      <c r="H349" s="1092"/>
      <c r="I349" s="1092"/>
      <c r="J349" s="1092"/>
      <c r="K349" s="1092"/>
      <c r="L349" s="1092"/>
      <c r="M349" s="1092"/>
      <c r="N349" s="1092"/>
      <c r="O349" s="1092"/>
      <c r="P349" s="1092"/>
      <c r="Q349" s="1092"/>
      <c r="R349" s="1092"/>
      <c r="S349" s="1092"/>
      <c r="T349" s="1092"/>
      <c r="U349" s="1092"/>
      <c r="V349" s="1092"/>
      <c r="W349" s="1092"/>
      <c r="X349" s="1092"/>
      <c r="Y349" s="1092"/>
      <c r="Z349" s="1093"/>
      <c r="AA349" s="347"/>
      <c r="AC349" s="319"/>
      <c r="AD349" s="329"/>
      <c r="AE349" s="1080"/>
      <c r="AF349" s="1080"/>
      <c r="AG349" s="1080"/>
      <c r="AH349" s="1080"/>
      <c r="AI349" s="1080"/>
      <c r="AJ349" s="1080"/>
      <c r="AK349" s="1080"/>
      <c r="AL349" s="1080"/>
      <c r="AM349" s="1080"/>
      <c r="AN349" s="1080"/>
      <c r="AO349" s="1080"/>
      <c r="AP349" s="1080"/>
      <c r="AQ349" s="1080"/>
      <c r="AR349" s="1080"/>
      <c r="AS349" s="1080"/>
      <c r="AT349" s="1080"/>
      <c r="AU349" s="1080"/>
      <c r="AV349" s="1080"/>
      <c r="AW349" s="1080"/>
      <c r="AX349" s="1080"/>
      <c r="AY349" s="1080"/>
      <c r="AZ349" s="1080"/>
      <c r="BA349" s="1080"/>
      <c r="BB349" s="1080"/>
      <c r="BC349" s="328"/>
      <c r="BD349" s="319"/>
    </row>
    <row r="350" spans="2:56" s="346" customFormat="1" ht="22.5" customHeight="1">
      <c r="B350" s="347"/>
      <c r="C350" s="1091"/>
      <c r="D350" s="1092"/>
      <c r="E350" s="1092"/>
      <c r="F350" s="1092"/>
      <c r="G350" s="1092"/>
      <c r="H350" s="1092"/>
      <c r="I350" s="1092"/>
      <c r="J350" s="1092"/>
      <c r="K350" s="1092"/>
      <c r="L350" s="1092"/>
      <c r="M350" s="1092"/>
      <c r="N350" s="1092"/>
      <c r="O350" s="1092"/>
      <c r="P350" s="1092"/>
      <c r="Q350" s="1092"/>
      <c r="R350" s="1092"/>
      <c r="S350" s="1092"/>
      <c r="T350" s="1092"/>
      <c r="U350" s="1092"/>
      <c r="V350" s="1092"/>
      <c r="W350" s="1092"/>
      <c r="X350" s="1092"/>
      <c r="Y350" s="1092"/>
      <c r="Z350" s="1093"/>
      <c r="AA350" s="347"/>
      <c r="AC350" s="319"/>
      <c r="AD350" s="333"/>
      <c r="AE350" s="1080" t="s">
        <v>730</v>
      </c>
      <c r="AF350" s="1080"/>
      <c r="AG350" s="1080"/>
      <c r="AH350" s="1080"/>
      <c r="AI350" s="1080"/>
      <c r="AJ350" s="1080"/>
      <c r="AK350" s="1080"/>
      <c r="AL350" s="1080"/>
      <c r="AM350" s="1080"/>
      <c r="AN350" s="1080"/>
      <c r="AO350" s="1080"/>
      <c r="AP350" s="1080"/>
      <c r="AQ350" s="1080"/>
      <c r="AR350" s="1080"/>
      <c r="AS350" s="1080"/>
      <c r="AT350" s="1080"/>
      <c r="AU350" s="1080"/>
      <c r="AV350" s="1080"/>
      <c r="AW350" s="1080"/>
      <c r="AX350" s="1080"/>
      <c r="AY350" s="1080"/>
      <c r="AZ350" s="1080"/>
      <c r="BA350" s="1080"/>
      <c r="BB350" s="1080"/>
      <c r="BC350" s="334"/>
      <c r="BD350" s="319"/>
    </row>
    <row r="351" spans="2:56" s="346" customFormat="1" ht="22.5" customHeight="1">
      <c r="B351" s="347"/>
      <c r="C351" s="1091"/>
      <c r="D351" s="1092"/>
      <c r="E351" s="1092"/>
      <c r="F351" s="1092"/>
      <c r="G351" s="1092"/>
      <c r="H351" s="1092"/>
      <c r="I351" s="1092"/>
      <c r="J351" s="1092"/>
      <c r="K351" s="1092"/>
      <c r="L351" s="1092"/>
      <c r="M351" s="1092"/>
      <c r="N351" s="1092"/>
      <c r="O351" s="1092"/>
      <c r="P351" s="1092"/>
      <c r="Q351" s="1092"/>
      <c r="R351" s="1092"/>
      <c r="S351" s="1092"/>
      <c r="T351" s="1092"/>
      <c r="U351" s="1092"/>
      <c r="V351" s="1092"/>
      <c r="W351" s="1092"/>
      <c r="X351" s="1092"/>
      <c r="Y351" s="1092"/>
      <c r="Z351" s="1093"/>
      <c r="AA351" s="347"/>
      <c r="AC351" s="319"/>
      <c r="AD351" s="333"/>
      <c r="AE351" s="1080" t="s">
        <v>731</v>
      </c>
      <c r="AF351" s="1080"/>
      <c r="AG351" s="1080"/>
      <c r="AH351" s="1080"/>
      <c r="AI351" s="1080"/>
      <c r="AJ351" s="1080"/>
      <c r="AK351" s="1080"/>
      <c r="AL351" s="1080"/>
      <c r="AM351" s="1080"/>
      <c r="AN351" s="1080"/>
      <c r="AO351" s="1080"/>
      <c r="AP351" s="1080"/>
      <c r="AQ351" s="1080"/>
      <c r="AR351" s="1080"/>
      <c r="AS351" s="1080"/>
      <c r="AT351" s="1080"/>
      <c r="AU351" s="1080"/>
      <c r="AV351" s="1080"/>
      <c r="AW351" s="1080"/>
      <c r="AX351" s="1080"/>
      <c r="AY351" s="1080"/>
      <c r="AZ351" s="1080"/>
      <c r="BA351" s="1080"/>
      <c r="BB351" s="1080"/>
      <c r="BC351" s="334"/>
      <c r="BD351" s="319"/>
    </row>
    <row r="352" spans="2:56" s="346" customFormat="1" ht="22.5" customHeight="1">
      <c r="B352" s="347"/>
      <c r="C352" s="1091"/>
      <c r="D352" s="1092"/>
      <c r="E352" s="1092"/>
      <c r="F352" s="1092"/>
      <c r="G352" s="1092"/>
      <c r="H352" s="1092"/>
      <c r="I352" s="1092"/>
      <c r="J352" s="1092"/>
      <c r="K352" s="1092"/>
      <c r="L352" s="1092"/>
      <c r="M352" s="1092"/>
      <c r="N352" s="1092"/>
      <c r="O352" s="1092"/>
      <c r="P352" s="1092"/>
      <c r="Q352" s="1092"/>
      <c r="R352" s="1092"/>
      <c r="S352" s="1092"/>
      <c r="T352" s="1092"/>
      <c r="U352" s="1092"/>
      <c r="V352" s="1092"/>
      <c r="W352" s="1092"/>
      <c r="X352" s="1092"/>
      <c r="Y352" s="1092"/>
      <c r="Z352" s="1093"/>
      <c r="AA352" s="347"/>
      <c r="AC352" s="319"/>
      <c r="AD352" s="333"/>
      <c r="AE352" s="1080" t="s">
        <v>732</v>
      </c>
      <c r="AF352" s="1080"/>
      <c r="AG352" s="1080"/>
      <c r="AH352" s="1080"/>
      <c r="AI352" s="1080"/>
      <c r="AJ352" s="1080"/>
      <c r="AK352" s="1080"/>
      <c r="AL352" s="1080"/>
      <c r="AM352" s="1080"/>
      <c r="AN352" s="1080"/>
      <c r="AO352" s="1080"/>
      <c r="AP352" s="1080"/>
      <c r="AQ352" s="1080"/>
      <c r="AR352" s="1080"/>
      <c r="AS352" s="1080"/>
      <c r="AT352" s="1080"/>
      <c r="AU352" s="1080"/>
      <c r="AV352" s="1080"/>
      <c r="AW352" s="1080"/>
      <c r="AX352" s="1080"/>
      <c r="AY352" s="1080"/>
      <c r="AZ352" s="1080"/>
      <c r="BA352" s="1080"/>
      <c r="BB352" s="1080"/>
      <c r="BC352" s="334"/>
      <c r="BD352" s="319"/>
    </row>
    <row r="353" spans="2:56" s="346" customFormat="1" ht="22.5" customHeight="1">
      <c r="B353" s="347"/>
      <c r="C353" s="1091"/>
      <c r="D353" s="1092"/>
      <c r="E353" s="1092"/>
      <c r="F353" s="1092"/>
      <c r="G353" s="1092"/>
      <c r="H353" s="1092"/>
      <c r="I353" s="1092"/>
      <c r="J353" s="1092"/>
      <c r="K353" s="1092"/>
      <c r="L353" s="1092"/>
      <c r="M353" s="1092"/>
      <c r="N353" s="1092"/>
      <c r="O353" s="1092"/>
      <c r="P353" s="1092"/>
      <c r="Q353" s="1092"/>
      <c r="R353" s="1092"/>
      <c r="S353" s="1092"/>
      <c r="T353" s="1092"/>
      <c r="U353" s="1092"/>
      <c r="V353" s="1092"/>
      <c r="W353" s="1092"/>
      <c r="X353" s="1092"/>
      <c r="Y353" s="1092"/>
      <c r="Z353" s="1093"/>
      <c r="AA353" s="347"/>
      <c r="AC353" s="319"/>
      <c r="AD353" s="333"/>
      <c r="AE353" s="1080" t="s">
        <v>733</v>
      </c>
      <c r="AF353" s="1080"/>
      <c r="AG353" s="1080"/>
      <c r="AH353" s="1080"/>
      <c r="AI353" s="1080"/>
      <c r="AJ353" s="1080"/>
      <c r="AK353" s="1080"/>
      <c r="AL353" s="1080"/>
      <c r="AM353" s="1080"/>
      <c r="AN353" s="1080"/>
      <c r="AO353" s="1080"/>
      <c r="AP353" s="1080"/>
      <c r="AQ353" s="1080"/>
      <c r="AR353" s="1080"/>
      <c r="AS353" s="1080"/>
      <c r="AT353" s="1080"/>
      <c r="AU353" s="1080"/>
      <c r="AV353" s="1080"/>
      <c r="AW353" s="1080"/>
      <c r="AX353" s="1080"/>
      <c r="AY353" s="1080"/>
      <c r="AZ353" s="1080"/>
      <c r="BA353" s="1080"/>
      <c r="BB353" s="1080"/>
      <c r="BC353" s="334"/>
      <c r="BD353" s="319"/>
    </row>
    <row r="354" spans="2:56" s="346" customFormat="1" ht="22.5" customHeight="1">
      <c r="B354" s="347"/>
      <c r="C354" s="1091"/>
      <c r="D354" s="1092"/>
      <c r="E354" s="1092"/>
      <c r="F354" s="1092"/>
      <c r="G354" s="1092"/>
      <c r="H354" s="1092"/>
      <c r="I354" s="1092"/>
      <c r="J354" s="1092"/>
      <c r="K354" s="1092"/>
      <c r="L354" s="1092"/>
      <c r="M354" s="1092"/>
      <c r="N354" s="1092"/>
      <c r="O354" s="1092"/>
      <c r="P354" s="1092"/>
      <c r="Q354" s="1092"/>
      <c r="R354" s="1092"/>
      <c r="S354" s="1092"/>
      <c r="T354" s="1092"/>
      <c r="U354" s="1092"/>
      <c r="V354" s="1092"/>
      <c r="W354" s="1092"/>
      <c r="X354" s="1092"/>
      <c r="Y354" s="1092"/>
      <c r="Z354" s="1093"/>
      <c r="AA354" s="347"/>
      <c r="AC354" s="319"/>
      <c r="AD354" s="333"/>
      <c r="AE354" s="1080" t="s">
        <v>734</v>
      </c>
      <c r="AF354" s="1080"/>
      <c r="AG354" s="1080"/>
      <c r="AH354" s="1080"/>
      <c r="AI354" s="1080"/>
      <c r="AJ354" s="1080"/>
      <c r="AK354" s="1080"/>
      <c r="AL354" s="1080"/>
      <c r="AM354" s="1080"/>
      <c r="AN354" s="1080"/>
      <c r="AO354" s="1080"/>
      <c r="AP354" s="1080"/>
      <c r="AQ354" s="1080"/>
      <c r="AR354" s="1080"/>
      <c r="AS354" s="1080"/>
      <c r="AT354" s="1080"/>
      <c r="AU354" s="1080"/>
      <c r="AV354" s="1080"/>
      <c r="AW354" s="1080"/>
      <c r="AX354" s="1080"/>
      <c r="AY354" s="1080"/>
      <c r="AZ354" s="1080"/>
      <c r="BA354" s="1080"/>
      <c r="BB354" s="1080"/>
      <c r="BC354" s="334"/>
      <c r="BD354" s="319"/>
    </row>
    <row r="355" spans="2:56" s="346" customFormat="1" ht="22.5" customHeight="1">
      <c r="B355" s="347"/>
      <c r="C355" s="1091"/>
      <c r="D355" s="1092"/>
      <c r="E355" s="1092"/>
      <c r="F355" s="1092"/>
      <c r="G355" s="1092"/>
      <c r="H355" s="1092"/>
      <c r="I355" s="1092"/>
      <c r="J355" s="1092"/>
      <c r="K355" s="1092"/>
      <c r="L355" s="1092"/>
      <c r="M355" s="1092"/>
      <c r="N355" s="1092"/>
      <c r="O355" s="1092"/>
      <c r="P355" s="1092"/>
      <c r="Q355" s="1092"/>
      <c r="R355" s="1092"/>
      <c r="S355" s="1092"/>
      <c r="T355" s="1092"/>
      <c r="U355" s="1092"/>
      <c r="V355" s="1092"/>
      <c r="W355" s="1092"/>
      <c r="X355" s="1092"/>
      <c r="Y355" s="1092"/>
      <c r="Z355" s="1093"/>
      <c r="AA355" s="347"/>
      <c r="AC355" s="319"/>
      <c r="AD355" s="333"/>
      <c r="AE355" s="1115" t="s">
        <v>613</v>
      </c>
      <c r="AF355" s="1115"/>
      <c r="AG355" s="1115"/>
      <c r="AH355" s="1115"/>
      <c r="AI355" s="1115"/>
      <c r="AJ355" s="1115"/>
      <c r="AK355" s="1115"/>
      <c r="AL355" s="1115"/>
      <c r="AM355" s="1115"/>
      <c r="AN355" s="1115"/>
      <c r="AO355" s="1115"/>
      <c r="AP355" s="1115"/>
      <c r="AQ355" s="1115"/>
      <c r="AR355" s="1115"/>
      <c r="AS355" s="1115"/>
      <c r="AT355" s="1115"/>
      <c r="AU355" s="1115"/>
      <c r="AV355" s="1115"/>
      <c r="AW355" s="1115"/>
      <c r="AX355" s="1115"/>
      <c r="AY355" s="1115"/>
      <c r="AZ355" s="1115"/>
      <c r="BA355" s="1115"/>
      <c r="BB355" s="1115"/>
      <c r="BC355" s="334"/>
      <c r="BD355" s="319"/>
    </row>
    <row r="356" spans="2:56" s="346" customFormat="1" ht="22.5" customHeight="1">
      <c r="B356" s="347"/>
      <c r="C356" s="1091"/>
      <c r="D356" s="1092"/>
      <c r="E356" s="1092"/>
      <c r="F356" s="1092"/>
      <c r="G356" s="1092"/>
      <c r="H356" s="1092"/>
      <c r="I356" s="1092"/>
      <c r="J356" s="1092"/>
      <c r="K356" s="1092"/>
      <c r="L356" s="1092"/>
      <c r="M356" s="1092"/>
      <c r="N356" s="1092"/>
      <c r="O356" s="1092"/>
      <c r="P356" s="1092"/>
      <c r="Q356" s="1092"/>
      <c r="R356" s="1092"/>
      <c r="S356" s="1092"/>
      <c r="T356" s="1092"/>
      <c r="U356" s="1092"/>
      <c r="V356" s="1092"/>
      <c r="W356" s="1092"/>
      <c r="X356" s="1092"/>
      <c r="Y356" s="1092"/>
      <c r="Z356" s="1093"/>
      <c r="AA356" s="347"/>
      <c r="AC356" s="319"/>
      <c r="AD356" s="333"/>
      <c r="AE356" s="1080"/>
      <c r="AF356" s="1080"/>
      <c r="AG356" s="1080"/>
      <c r="AH356" s="1080"/>
      <c r="AI356" s="1080"/>
      <c r="AJ356" s="1080"/>
      <c r="AK356" s="1080"/>
      <c r="AL356" s="1080"/>
      <c r="AM356" s="1080"/>
      <c r="AN356" s="1080"/>
      <c r="AO356" s="1080"/>
      <c r="AP356" s="1080"/>
      <c r="AQ356" s="1080"/>
      <c r="AR356" s="1080"/>
      <c r="AS356" s="1080"/>
      <c r="AT356" s="1080"/>
      <c r="AU356" s="1080"/>
      <c r="AV356" s="1080"/>
      <c r="AW356" s="1080"/>
      <c r="AX356" s="1080"/>
      <c r="AY356" s="1080"/>
      <c r="AZ356" s="1080"/>
      <c r="BA356" s="1080"/>
      <c r="BB356" s="1080"/>
      <c r="BC356" s="334"/>
      <c r="BD356" s="319"/>
    </row>
    <row r="357" spans="2:56" s="346" customFormat="1" ht="22.5" customHeight="1">
      <c r="B357" s="347"/>
      <c r="C357" s="1091"/>
      <c r="D357" s="1092"/>
      <c r="E357" s="1092"/>
      <c r="F357" s="1092"/>
      <c r="G357" s="1092"/>
      <c r="H357" s="1092"/>
      <c r="I357" s="1092"/>
      <c r="J357" s="1092"/>
      <c r="K357" s="1092"/>
      <c r="L357" s="1092"/>
      <c r="M357" s="1092"/>
      <c r="N357" s="1092"/>
      <c r="O357" s="1092"/>
      <c r="P357" s="1092"/>
      <c r="Q357" s="1092"/>
      <c r="R357" s="1092"/>
      <c r="S357" s="1092"/>
      <c r="T357" s="1092"/>
      <c r="U357" s="1092"/>
      <c r="V357" s="1092"/>
      <c r="W357" s="1092"/>
      <c r="X357" s="1092"/>
      <c r="Y357" s="1092"/>
      <c r="Z357" s="1093"/>
      <c r="AA357" s="347"/>
      <c r="AC357" s="319"/>
      <c r="AD357" s="333"/>
      <c r="AE357" s="1080"/>
      <c r="AF357" s="1080"/>
      <c r="AG357" s="1080"/>
      <c r="AH357" s="1080"/>
      <c r="AI357" s="1080"/>
      <c r="AJ357" s="1080"/>
      <c r="AK357" s="1080"/>
      <c r="AL357" s="1080"/>
      <c r="AM357" s="1080"/>
      <c r="AN357" s="1080"/>
      <c r="AO357" s="1080"/>
      <c r="AP357" s="1080"/>
      <c r="AQ357" s="1080"/>
      <c r="AR357" s="1080"/>
      <c r="AS357" s="1080"/>
      <c r="AT357" s="1080"/>
      <c r="AU357" s="1080"/>
      <c r="AV357" s="1080"/>
      <c r="AW357" s="1080"/>
      <c r="AX357" s="1080"/>
      <c r="AY357" s="1080"/>
      <c r="AZ357" s="1080"/>
      <c r="BA357" s="1080"/>
      <c r="BB357" s="1080"/>
      <c r="BC357" s="334"/>
      <c r="BD357" s="319"/>
    </row>
    <row r="358" spans="2:56" s="346" customFormat="1" ht="22.5" customHeight="1">
      <c r="B358" s="347"/>
      <c r="C358" s="1091"/>
      <c r="D358" s="1092"/>
      <c r="E358" s="1092"/>
      <c r="F358" s="1092"/>
      <c r="G358" s="1092"/>
      <c r="H358" s="1092"/>
      <c r="I358" s="1092"/>
      <c r="J358" s="1092"/>
      <c r="K358" s="1092"/>
      <c r="L358" s="1092"/>
      <c r="M358" s="1092"/>
      <c r="N358" s="1092"/>
      <c r="O358" s="1092"/>
      <c r="P358" s="1092"/>
      <c r="Q358" s="1092"/>
      <c r="R358" s="1092"/>
      <c r="S358" s="1092"/>
      <c r="T358" s="1092"/>
      <c r="U358" s="1092"/>
      <c r="V358" s="1092"/>
      <c r="W358" s="1092"/>
      <c r="X358" s="1092"/>
      <c r="Y358" s="1092"/>
      <c r="Z358" s="1093"/>
      <c r="AA358" s="347"/>
      <c r="AC358" s="319"/>
      <c r="AD358" s="333"/>
      <c r="AE358" s="1080"/>
      <c r="AF358" s="1080"/>
      <c r="AG358" s="1080"/>
      <c r="AH358" s="1080"/>
      <c r="AI358" s="1080"/>
      <c r="AJ358" s="1080"/>
      <c r="AK358" s="1080"/>
      <c r="AL358" s="1080"/>
      <c r="AM358" s="1080"/>
      <c r="AN358" s="1080"/>
      <c r="AO358" s="1080"/>
      <c r="AP358" s="1080"/>
      <c r="AQ358" s="1080"/>
      <c r="AR358" s="1080"/>
      <c r="AS358" s="1080"/>
      <c r="AT358" s="1080"/>
      <c r="AU358" s="1080"/>
      <c r="AV358" s="1080"/>
      <c r="AW358" s="1080"/>
      <c r="AX358" s="1080"/>
      <c r="AY358" s="1080"/>
      <c r="AZ358" s="1080"/>
      <c r="BA358" s="1080"/>
      <c r="BB358" s="1080"/>
      <c r="BC358" s="334"/>
      <c r="BD358" s="319"/>
    </row>
    <row r="359" spans="2:56" s="346" customFormat="1" ht="22.5" customHeight="1">
      <c r="B359" s="347"/>
      <c r="C359" s="1091"/>
      <c r="D359" s="1092"/>
      <c r="E359" s="1092"/>
      <c r="F359" s="1092"/>
      <c r="G359" s="1092"/>
      <c r="H359" s="1092"/>
      <c r="I359" s="1092"/>
      <c r="J359" s="1092"/>
      <c r="K359" s="1092"/>
      <c r="L359" s="1092"/>
      <c r="M359" s="1092"/>
      <c r="N359" s="1092"/>
      <c r="O359" s="1092"/>
      <c r="P359" s="1092"/>
      <c r="Q359" s="1092"/>
      <c r="R359" s="1092"/>
      <c r="S359" s="1092"/>
      <c r="T359" s="1092"/>
      <c r="U359" s="1092"/>
      <c r="V359" s="1092"/>
      <c r="W359" s="1092"/>
      <c r="X359" s="1092"/>
      <c r="Y359" s="1092"/>
      <c r="Z359" s="1093"/>
      <c r="AA359" s="347"/>
      <c r="AC359" s="319"/>
      <c r="AD359" s="333"/>
      <c r="AE359" s="1080"/>
      <c r="AF359" s="1080"/>
      <c r="AG359" s="1080"/>
      <c r="AH359" s="1080"/>
      <c r="AI359" s="1080"/>
      <c r="AJ359" s="1080"/>
      <c r="AK359" s="1080"/>
      <c r="AL359" s="1080"/>
      <c r="AM359" s="1080"/>
      <c r="AN359" s="1080"/>
      <c r="AO359" s="1080"/>
      <c r="AP359" s="1080"/>
      <c r="AQ359" s="1080"/>
      <c r="AR359" s="1080"/>
      <c r="AS359" s="1080"/>
      <c r="AT359" s="1080"/>
      <c r="AU359" s="1080"/>
      <c r="AV359" s="1080"/>
      <c r="AW359" s="1080"/>
      <c r="AX359" s="1080"/>
      <c r="AY359" s="1080"/>
      <c r="AZ359" s="1080"/>
      <c r="BA359" s="1080"/>
      <c r="BB359" s="1080"/>
      <c r="BC359" s="334"/>
      <c r="BD359" s="319"/>
    </row>
    <row r="360" spans="2:56" s="346" customFormat="1" ht="22.5" customHeight="1">
      <c r="B360" s="347"/>
      <c r="C360" s="1091"/>
      <c r="D360" s="1092"/>
      <c r="E360" s="1092"/>
      <c r="F360" s="1092"/>
      <c r="G360" s="1092"/>
      <c r="H360" s="1092"/>
      <c r="I360" s="1092"/>
      <c r="J360" s="1092"/>
      <c r="K360" s="1092"/>
      <c r="L360" s="1092"/>
      <c r="M360" s="1092"/>
      <c r="N360" s="1092"/>
      <c r="O360" s="1092"/>
      <c r="P360" s="1092"/>
      <c r="Q360" s="1092"/>
      <c r="R360" s="1092"/>
      <c r="S360" s="1092"/>
      <c r="T360" s="1092"/>
      <c r="U360" s="1092"/>
      <c r="V360" s="1092"/>
      <c r="W360" s="1092"/>
      <c r="X360" s="1092"/>
      <c r="Y360" s="1092"/>
      <c r="Z360" s="1093"/>
      <c r="AA360" s="347"/>
      <c r="AC360" s="319"/>
      <c r="AD360" s="333"/>
      <c r="AE360" s="327"/>
      <c r="AF360" s="327"/>
      <c r="AG360" s="327"/>
      <c r="AH360" s="327"/>
      <c r="AI360" s="327"/>
      <c r="AJ360" s="327"/>
      <c r="AK360" s="327"/>
      <c r="AL360" s="327"/>
      <c r="AM360" s="327"/>
      <c r="AN360" s="327"/>
      <c r="AO360" s="327"/>
      <c r="AP360" s="327"/>
      <c r="AQ360" s="327"/>
      <c r="AR360" s="327"/>
      <c r="AS360" s="327"/>
      <c r="AT360" s="327"/>
      <c r="AU360" s="327"/>
      <c r="AV360" s="327"/>
      <c r="AW360" s="327"/>
      <c r="AX360" s="327"/>
      <c r="AY360" s="327"/>
      <c r="AZ360" s="327"/>
      <c r="BA360" s="327"/>
      <c r="BB360" s="327"/>
      <c r="BC360" s="334"/>
      <c r="BD360" s="319"/>
    </row>
    <row r="361" spans="2:56" s="346" customFormat="1" ht="22.5" customHeight="1">
      <c r="B361" s="347"/>
      <c r="C361" s="1091"/>
      <c r="D361" s="1092"/>
      <c r="E361" s="1092"/>
      <c r="F361" s="1092"/>
      <c r="G361" s="1092"/>
      <c r="H361" s="1092"/>
      <c r="I361" s="1092"/>
      <c r="J361" s="1092"/>
      <c r="K361" s="1092"/>
      <c r="L361" s="1092"/>
      <c r="M361" s="1092"/>
      <c r="N361" s="1092"/>
      <c r="O361" s="1092"/>
      <c r="P361" s="1092"/>
      <c r="Q361" s="1092"/>
      <c r="R361" s="1092"/>
      <c r="S361" s="1092"/>
      <c r="T361" s="1092"/>
      <c r="U361" s="1092"/>
      <c r="V361" s="1092"/>
      <c r="W361" s="1092"/>
      <c r="X361" s="1092"/>
      <c r="Y361" s="1092"/>
      <c r="Z361" s="1093"/>
      <c r="AA361" s="347"/>
      <c r="AC361" s="319"/>
      <c r="AD361" s="333"/>
      <c r="AE361" s="327"/>
      <c r="AF361" s="327"/>
      <c r="AG361" s="327"/>
      <c r="AH361" s="327"/>
      <c r="AI361" s="327"/>
      <c r="AJ361" s="327"/>
      <c r="AK361" s="327"/>
      <c r="AL361" s="327"/>
      <c r="AM361" s="327"/>
      <c r="AN361" s="327"/>
      <c r="AO361" s="327"/>
      <c r="AP361" s="327"/>
      <c r="AQ361" s="327"/>
      <c r="AR361" s="327"/>
      <c r="AS361" s="327"/>
      <c r="AT361" s="327"/>
      <c r="AU361" s="327"/>
      <c r="AV361" s="327"/>
      <c r="AW361" s="327"/>
      <c r="AX361" s="327"/>
      <c r="AY361" s="327"/>
      <c r="AZ361" s="327"/>
      <c r="BA361" s="327"/>
      <c r="BB361" s="327"/>
      <c r="BC361" s="334"/>
      <c r="BD361" s="319"/>
    </row>
    <row r="362" spans="2:56" s="346" customFormat="1" ht="22.5" customHeight="1">
      <c r="B362" s="347"/>
      <c r="C362" s="1091"/>
      <c r="D362" s="1092"/>
      <c r="E362" s="1092"/>
      <c r="F362" s="1092"/>
      <c r="G362" s="1092"/>
      <c r="H362" s="1092"/>
      <c r="I362" s="1092"/>
      <c r="J362" s="1092"/>
      <c r="K362" s="1092"/>
      <c r="L362" s="1092"/>
      <c r="M362" s="1092"/>
      <c r="N362" s="1092"/>
      <c r="O362" s="1092"/>
      <c r="P362" s="1092"/>
      <c r="Q362" s="1092"/>
      <c r="R362" s="1092"/>
      <c r="S362" s="1092"/>
      <c r="T362" s="1092"/>
      <c r="U362" s="1092"/>
      <c r="V362" s="1092"/>
      <c r="W362" s="1092"/>
      <c r="X362" s="1092"/>
      <c r="Y362" s="1092"/>
      <c r="Z362" s="1093"/>
      <c r="AA362" s="347"/>
      <c r="AC362" s="319"/>
      <c r="AD362" s="1086"/>
      <c r="AE362" s="1087"/>
      <c r="AF362" s="1087"/>
      <c r="AG362" s="1087"/>
      <c r="AH362" s="1087"/>
      <c r="AI362" s="1087"/>
      <c r="AJ362" s="1087"/>
      <c r="AK362" s="1087"/>
      <c r="AL362" s="1087"/>
      <c r="AM362" s="1087"/>
      <c r="AN362" s="1087"/>
      <c r="AO362" s="1087"/>
      <c r="AP362" s="1087"/>
      <c r="AQ362" s="1087"/>
      <c r="AR362" s="1087"/>
      <c r="AS362" s="1087"/>
      <c r="AT362" s="1087"/>
      <c r="AU362" s="1087"/>
      <c r="AV362" s="1087"/>
      <c r="AW362" s="1087"/>
      <c r="AX362" s="1087"/>
      <c r="AY362" s="1087"/>
      <c r="AZ362" s="1087"/>
      <c r="BA362" s="1087"/>
      <c r="BB362" s="336"/>
      <c r="BC362" s="334"/>
      <c r="BD362" s="319"/>
    </row>
    <row r="363" spans="2:56" s="346" customFormat="1" ht="22.5" customHeight="1">
      <c r="B363" s="347"/>
      <c r="C363" s="1091"/>
      <c r="D363" s="1092"/>
      <c r="E363" s="1092"/>
      <c r="F363" s="1092"/>
      <c r="G363" s="1092"/>
      <c r="H363" s="1092"/>
      <c r="I363" s="1092"/>
      <c r="J363" s="1092"/>
      <c r="K363" s="1092"/>
      <c r="L363" s="1092"/>
      <c r="M363" s="1092"/>
      <c r="N363" s="1092"/>
      <c r="O363" s="1092"/>
      <c r="P363" s="1092"/>
      <c r="Q363" s="1092"/>
      <c r="R363" s="1092"/>
      <c r="S363" s="1092"/>
      <c r="T363" s="1092"/>
      <c r="U363" s="1092"/>
      <c r="V363" s="1092"/>
      <c r="W363" s="1092"/>
      <c r="X363" s="1092"/>
      <c r="Y363" s="1092"/>
      <c r="Z363" s="1093"/>
      <c r="AA363" s="347"/>
      <c r="AC363" s="319"/>
      <c r="AD363" s="1086"/>
      <c r="AE363" s="1087"/>
      <c r="AF363" s="1087"/>
      <c r="AG363" s="1087"/>
      <c r="AH363" s="1087"/>
      <c r="AI363" s="1087"/>
      <c r="AJ363" s="1087"/>
      <c r="AK363" s="1087"/>
      <c r="AL363" s="1087"/>
      <c r="AM363" s="1087"/>
      <c r="AN363" s="1087"/>
      <c r="AO363" s="1087"/>
      <c r="AP363" s="1087"/>
      <c r="AQ363" s="1087"/>
      <c r="AR363" s="1087"/>
      <c r="AS363" s="1087"/>
      <c r="AT363" s="1087"/>
      <c r="AU363" s="1087"/>
      <c r="AV363" s="1087"/>
      <c r="AW363" s="1087"/>
      <c r="AX363" s="1087"/>
      <c r="AY363" s="1087"/>
      <c r="AZ363" s="1087"/>
      <c r="BA363" s="1087"/>
      <c r="BB363" s="336"/>
      <c r="BC363" s="334"/>
      <c r="BD363" s="319"/>
    </row>
    <row r="364" spans="2:56" s="346" customFormat="1" ht="22.5" customHeight="1">
      <c r="B364" s="347"/>
      <c r="C364" s="1091"/>
      <c r="D364" s="1092"/>
      <c r="E364" s="1092"/>
      <c r="F364" s="1092"/>
      <c r="G364" s="1092"/>
      <c r="H364" s="1092"/>
      <c r="I364" s="1092"/>
      <c r="J364" s="1092"/>
      <c r="K364" s="1092"/>
      <c r="L364" s="1092"/>
      <c r="M364" s="1092"/>
      <c r="N364" s="1092"/>
      <c r="O364" s="1092"/>
      <c r="P364" s="1092"/>
      <c r="Q364" s="1092"/>
      <c r="R364" s="1092"/>
      <c r="S364" s="1092"/>
      <c r="T364" s="1092"/>
      <c r="U364" s="1092"/>
      <c r="V364" s="1092"/>
      <c r="W364" s="1092"/>
      <c r="X364" s="1092"/>
      <c r="Y364" s="1092"/>
      <c r="Z364" s="1093"/>
      <c r="AA364" s="347"/>
      <c r="AC364" s="319"/>
      <c r="AD364" s="333"/>
      <c r="AE364" s="1080"/>
      <c r="AF364" s="1080"/>
      <c r="AG364" s="1080"/>
      <c r="AH364" s="1080"/>
      <c r="AI364" s="1080"/>
      <c r="AJ364" s="1080"/>
      <c r="AK364" s="1080"/>
      <c r="AL364" s="1080"/>
      <c r="AM364" s="1080"/>
      <c r="AN364" s="1080"/>
      <c r="AO364" s="1080"/>
      <c r="AP364" s="1080"/>
      <c r="AQ364" s="1080"/>
      <c r="AR364" s="1080"/>
      <c r="AS364" s="1080"/>
      <c r="AT364" s="1080"/>
      <c r="AU364" s="1080"/>
      <c r="AV364" s="1080"/>
      <c r="AW364" s="1080"/>
      <c r="AX364" s="1080"/>
      <c r="AY364" s="1080"/>
      <c r="AZ364" s="1080"/>
      <c r="BA364" s="1080"/>
      <c r="BB364" s="1080"/>
      <c r="BC364" s="334"/>
      <c r="BD364" s="319"/>
    </row>
    <row r="365" spans="2:56" s="346" customFormat="1" ht="22.5" customHeight="1">
      <c r="B365" s="347"/>
      <c r="C365" s="1091"/>
      <c r="D365" s="1092"/>
      <c r="E365" s="1092"/>
      <c r="F365" s="1092"/>
      <c r="G365" s="1092"/>
      <c r="H365" s="1092"/>
      <c r="I365" s="1092"/>
      <c r="J365" s="1092"/>
      <c r="K365" s="1092"/>
      <c r="L365" s="1092"/>
      <c r="M365" s="1092"/>
      <c r="N365" s="1092"/>
      <c r="O365" s="1092"/>
      <c r="P365" s="1092"/>
      <c r="Q365" s="1092"/>
      <c r="R365" s="1092"/>
      <c r="S365" s="1092"/>
      <c r="T365" s="1092"/>
      <c r="U365" s="1092"/>
      <c r="V365" s="1092"/>
      <c r="W365" s="1092"/>
      <c r="X365" s="1092"/>
      <c r="Y365" s="1092"/>
      <c r="Z365" s="1093"/>
      <c r="AA365" s="347"/>
      <c r="AC365" s="319"/>
      <c r="AD365" s="333"/>
      <c r="AE365" s="1080"/>
      <c r="AF365" s="1080"/>
      <c r="AG365" s="1080"/>
      <c r="AH365" s="1080"/>
      <c r="AI365" s="1080"/>
      <c r="AJ365" s="1080"/>
      <c r="AK365" s="1080"/>
      <c r="AL365" s="1080"/>
      <c r="AM365" s="1080"/>
      <c r="AN365" s="1080"/>
      <c r="AO365" s="1080"/>
      <c r="AP365" s="1080"/>
      <c r="AQ365" s="1080"/>
      <c r="AR365" s="1080"/>
      <c r="AS365" s="1080"/>
      <c r="AT365" s="1080"/>
      <c r="AU365" s="1080"/>
      <c r="AV365" s="1080"/>
      <c r="AW365" s="1080"/>
      <c r="AX365" s="1080"/>
      <c r="AY365" s="1080"/>
      <c r="AZ365" s="1080"/>
      <c r="BA365" s="1080"/>
      <c r="BB365" s="1080"/>
      <c r="BC365" s="334"/>
      <c r="BD365" s="319"/>
    </row>
    <row r="366" spans="3:56" s="381" customFormat="1" ht="22.5" customHeight="1">
      <c r="C366" s="1091"/>
      <c r="D366" s="1092"/>
      <c r="E366" s="1092"/>
      <c r="F366" s="1092"/>
      <c r="G366" s="1092"/>
      <c r="H366" s="1092"/>
      <c r="I366" s="1092"/>
      <c r="J366" s="1092"/>
      <c r="K366" s="1092"/>
      <c r="L366" s="1092"/>
      <c r="M366" s="1092"/>
      <c r="N366" s="1092"/>
      <c r="O366" s="1092"/>
      <c r="P366" s="1092"/>
      <c r="Q366" s="1092"/>
      <c r="R366" s="1092"/>
      <c r="S366" s="1092"/>
      <c r="T366" s="1092"/>
      <c r="U366" s="1092"/>
      <c r="V366" s="1092"/>
      <c r="W366" s="1092"/>
      <c r="X366" s="1092"/>
      <c r="Y366" s="1092"/>
      <c r="Z366" s="1093"/>
      <c r="AC366" s="319"/>
      <c r="AD366" s="333"/>
      <c r="AE366" s="1080"/>
      <c r="AF366" s="1080"/>
      <c r="AG366" s="1080"/>
      <c r="AH366" s="1080"/>
      <c r="AI366" s="1080"/>
      <c r="AJ366" s="1080"/>
      <c r="AK366" s="1080"/>
      <c r="AL366" s="1080"/>
      <c r="AM366" s="1080"/>
      <c r="AN366" s="1080"/>
      <c r="AO366" s="1080"/>
      <c r="AP366" s="1080"/>
      <c r="AQ366" s="1080"/>
      <c r="AR366" s="1080"/>
      <c r="AS366" s="1080"/>
      <c r="AT366" s="1080"/>
      <c r="AU366" s="1080"/>
      <c r="AV366" s="1080"/>
      <c r="AW366" s="1080"/>
      <c r="AX366" s="1080"/>
      <c r="AY366" s="1080"/>
      <c r="AZ366" s="1080"/>
      <c r="BA366" s="1080"/>
      <c r="BB366" s="1080"/>
      <c r="BC366" s="334"/>
      <c r="BD366" s="319"/>
    </row>
    <row r="367" spans="3:56" s="381" customFormat="1" ht="22.5" customHeight="1">
      <c r="C367" s="1091"/>
      <c r="D367" s="1092"/>
      <c r="E367" s="1092"/>
      <c r="F367" s="1092"/>
      <c r="G367" s="1092"/>
      <c r="H367" s="1092"/>
      <c r="I367" s="1092"/>
      <c r="J367" s="1092"/>
      <c r="K367" s="1092"/>
      <c r="L367" s="1092"/>
      <c r="M367" s="1092"/>
      <c r="N367" s="1092"/>
      <c r="O367" s="1092"/>
      <c r="P367" s="1092"/>
      <c r="Q367" s="1092"/>
      <c r="R367" s="1092"/>
      <c r="S367" s="1092"/>
      <c r="T367" s="1092"/>
      <c r="U367" s="1092"/>
      <c r="V367" s="1092"/>
      <c r="W367" s="1092"/>
      <c r="X367" s="1092"/>
      <c r="Y367" s="1092"/>
      <c r="Z367" s="1093"/>
      <c r="AC367" s="319"/>
      <c r="AD367" s="333"/>
      <c r="AE367" s="1080"/>
      <c r="AF367" s="1080"/>
      <c r="AG367" s="1080"/>
      <c r="AH367" s="1080"/>
      <c r="AI367" s="1080"/>
      <c r="AJ367" s="1080"/>
      <c r="AK367" s="1080"/>
      <c r="AL367" s="1080"/>
      <c r="AM367" s="1080"/>
      <c r="AN367" s="1080"/>
      <c r="AO367" s="1080"/>
      <c r="AP367" s="1080"/>
      <c r="AQ367" s="1080"/>
      <c r="AR367" s="1080"/>
      <c r="AS367" s="1080"/>
      <c r="AT367" s="1080"/>
      <c r="AU367" s="1080"/>
      <c r="AV367" s="1080"/>
      <c r="AW367" s="1080"/>
      <c r="AX367" s="1080"/>
      <c r="AY367" s="1080"/>
      <c r="AZ367" s="1080"/>
      <c r="BA367" s="1080"/>
      <c r="BB367" s="1080"/>
      <c r="BC367" s="334"/>
      <c r="BD367" s="319"/>
    </row>
    <row r="368" spans="3:56" s="381" customFormat="1" ht="22.5" customHeight="1">
      <c r="C368" s="1094"/>
      <c r="D368" s="1095"/>
      <c r="E368" s="1095"/>
      <c r="F368" s="1095"/>
      <c r="G368" s="1095"/>
      <c r="H368" s="1095"/>
      <c r="I368" s="1095"/>
      <c r="J368" s="1095"/>
      <c r="K368" s="1095"/>
      <c r="L368" s="1095"/>
      <c r="M368" s="1095"/>
      <c r="N368" s="1095"/>
      <c r="O368" s="1095"/>
      <c r="P368" s="1095"/>
      <c r="Q368" s="1095"/>
      <c r="R368" s="1095"/>
      <c r="S368" s="1095"/>
      <c r="T368" s="1095"/>
      <c r="U368" s="1095"/>
      <c r="V368" s="1095"/>
      <c r="W368" s="1095"/>
      <c r="X368" s="1095"/>
      <c r="Y368" s="1095"/>
      <c r="Z368" s="1096"/>
      <c r="AC368" s="319"/>
      <c r="AD368" s="333"/>
      <c r="AE368" s="1080"/>
      <c r="AF368" s="1080"/>
      <c r="AG368" s="1080"/>
      <c r="AH368" s="1080"/>
      <c r="AI368" s="1080"/>
      <c r="AJ368" s="1080"/>
      <c r="AK368" s="1080"/>
      <c r="AL368" s="1080"/>
      <c r="AM368" s="1080"/>
      <c r="AN368" s="1080"/>
      <c r="AO368" s="1080"/>
      <c r="AP368" s="1080"/>
      <c r="AQ368" s="1080"/>
      <c r="AR368" s="1080"/>
      <c r="AS368" s="1080"/>
      <c r="AT368" s="1080"/>
      <c r="AU368" s="1080"/>
      <c r="AV368" s="1080"/>
      <c r="AW368" s="1080"/>
      <c r="AX368" s="1080"/>
      <c r="AY368" s="1080"/>
      <c r="AZ368" s="1080"/>
      <c r="BA368" s="1080"/>
      <c r="BB368" s="1080"/>
      <c r="BC368" s="334"/>
      <c r="BD368" s="319"/>
    </row>
    <row r="369" spans="29:56" s="381" customFormat="1" ht="22.5" customHeight="1" thickBot="1">
      <c r="AC369" s="319"/>
      <c r="AD369" s="340"/>
      <c r="AE369" s="1102"/>
      <c r="AF369" s="1102"/>
      <c r="AG369" s="1102"/>
      <c r="AH369" s="1102"/>
      <c r="AI369" s="1102"/>
      <c r="AJ369" s="1102"/>
      <c r="AK369" s="1102"/>
      <c r="AL369" s="1102"/>
      <c r="AM369" s="1102"/>
      <c r="AN369" s="1102"/>
      <c r="AO369" s="1102"/>
      <c r="AP369" s="1102"/>
      <c r="AQ369" s="1102"/>
      <c r="AR369" s="1102"/>
      <c r="AS369" s="1102"/>
      <c r="AT369" s="1102"/>
      <c r="AU369" s="1102"/>
      <c r="AV369" s="1102"/>
      <c r="AW369" s="1102"/>
      <c r="AX369" s="1102"/>
      <c r="AY369" s="1102"/>
      <c r="AZ369" s="1102"/>
      <c r="BA369" s="1102"/>
      <c r="BB369" s="1102"/>
      <c r="BC369" s="342"/>
      <c r="BD369" s="319"/>
    </row>
    <row r="370" spans="29:56" s="346" customFormat="1" ht="3.75" customHeight="1">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19"/>
      <c r="AY370" s="319"/>
      <c r="AZ370" s="319"/>
      <c r="BA370" s="319"/>
      <c r="BB370" s="319"/>
      <c r="BC370" s="319"/>
      <c r="BD370" s="319"/>
    </row>
    <row r="371" spans="29:56" s="382" customFormat="1" ht="3.75" customHeight="1" thickBot="1">
      <c r="AC371" s="319"/>
      <c r="AD371" s="319"/>
      <c r="AE371" s="319"/>
      <c r="AF371" s="319"/>
      <c r="AG371" s="319"/>
      <c r="AH371" s="319"/>
      <c r="AI371" s="319"/>
      <c r="AJ371" s="319"/>
      <c r="AK371" s="319"/>
      <c r="AL371" s="319"/>
      <c r="AM371" s="319"/>
      <c r="AN371" s="319"/>
      <c r="AO371" s="319"/>
      <c r="AP371" s="319"/>
      <c r="AQ371" s="319"/>
      <c r="AR371" s="319"/>
      <c r="AS371" s="319"/>
      <c r="AT371" s="319"/>
      <c r="AU371" s="319"/>
      <c r="AV371" s="319"/>
      <c r="AW371" s="319"/>
      <c r="AX371" s="319"/>
      <c r="AY371" s="319"/>
      <c r="AZ371" s="319"/>
      <c r="BA371" s="319"/>
      <c r="BB371" s="319"/>
      <c r="BC371" s="319"/>
      <c r="BD371" s="319"/>
    </row>
    <row r="372" spans="1:65" s="382" customFormat="1" ht="22.5" customHeight="1">
      <c r="A372" s="352"/>
      <c r="B372" s="1083" t="s">
        <v>735</v>
      </c>
      <c r="C372" s="1083"/>
      <c r="D372" s="1083"/>
      <c r="E372" s="1083"/>
      <c r="F372" s="1083"/>
      <c r="G372" s="1083"/>
      <c r="H372" s="1083"/>
      <c r="I372" s="1083"/>
      <c r="J372" s="1083"/>
      <c r="K372" s="1083"/>
      <c r="L372" s="1083"/>
      <c r="M372" s="1083"/>
      <c r="N372" s="1083"/>
      <c r="O372" s="1083"/>
      <c r="P372" s="1083"/>
      <c r="Q372" s="1083"/>
      <c r="R372" s="1083"/>
      <c r="S372" s="1083"/>
      <c r="T372" s="1083"/>
      <c r="U372" s="1083"/>
      <c r="V372" s="1083"/>
      <c r="W372" s="1083"/>
      <c r="X372" s="1083"/>
      <c r="Y372" s="1083"/>
      <c r="Z372" s="1083"/>
      <c r="AA372" s="1083"/>
      <c r="AB372" s="330"/>
      <c r="AC372" s="319"/>
      <c r="AD372" s="324"/>
      <c r="AE372" s="1114"/>
      <c r="AF372" s="1114"/>
      <c r="AG372" s="1114"/>
      <c r="AH372" s="1114"/>
      <c r="AI372" s="1114"/>
      <c r="AJ372" s="1114"/>
      <c r="AK372" s="1114"/>
      <c r="AL372" s="1114"/>
      <c r="AM372" s="1114"/>
      <c r="AN372" s="1114"/>
      <c r="AO372" s="1114"/>
      <c r="AP372" s="1114"/>
      <c r="AQ372" s="1114"/>
      <c r="AR372" s="1114"/>
      <c r="AS372" s="1114"/>
      <c r="AT372" s="1114"/>
      <c r="AU372" s="1114"/>
      <c r="AV372" s="1114"/>
      <c r="AW372" s="1114"/>
      <c r="AX372" s="1114"/>
      <c r="AY372" s="1114"/>
      <c r="AZ372" s="1114"/>
      <c r="BA372" s="1114"/>
      <c r="BB372" s="1114"/>
      <c r="BC372" s="325"/>
      <c r="BD372" s="319"/>
      <c r="BE372" s="330"/>
      <c r="BF372" s="330"/>
      <c r="BG372" s="330"/>
      <c r="BH372" s="330"/>
      <c r="BI372" s="330"/>
      <c r="BJ372" s="330"/>
      <c r="BK372" s="330"/>
      <c r="BL372" s="330"/>
      <c r="BM372" s="330"/>
    </row>
    <row r="373" spans="2:65" s="382" customFormat="1" ht="22.5" customHeight="1">
      <c r="B373" s="1083"/>
      <c r="C373" s="1083"/>
      <c r="D373" s="1083"/>
      <c r="E373" s="1083"/>
      <c r="F373" s="1083"/>
      <c r="G373" s="1083"/>
      <c r="H373" s="1083"/>
      <c r="I373" s="1083"/>
      <c r="J373" s="1083"/>
      <c r="K373" s="1083"/>
      <c r="L373" s="1083"/>
      <c r="M373" s="1083"/>
      <c r="N373" s="1083"/>
      <c r="O373" s="1083"/>
      <c r="P373" s="1083"/>
      <c r="Q373" s="1083"/>
      <c r="R373" s="1083"/>
      <c r="S373" s="1083"/>
      <c r="T373" s="1083"/>
      <c r="U373" s="1083"/>
      <c r="V373" s="1083"/>
      <c r="W373" s="1083"/>
      <c r="X373" s="1083"/>
      <c r="Y373" s="1083"/>
      <c r="Z373" s="1083"/>
      <c r="AA373" s="1083"/>
      <c r="AB373" s="330"/>
      <c r="AC373" s="319"/>
      <c r="AD373" s="326"/>
      <c r="AE373" s="1080"/>
      <c r="AF373" s="1080"/>
      <c r="AG373" s="1080"/>
      <c r="AH373" s="1080"/>
      <c r="AI373" s="1080"/>
      <c r="AJ373" s="1080"/>
      <c r="AK373" s="1080"/>
      <c r="AL373" s="1080"/>
      <c r="AM373" s="1080"/>
      <c r="AN373" s="1080"/>
      <c r="AO373" s="1080"/>
      <c r="AP373" s="1080"/>
      <c r="AQ373" s="1080"/>
      <c r="AR373" s="1080"/>
      <c r="AS373" s="1080"/>
      <c r="AT373" s="1080"/>
      <c r="AU373" s="1080"/>
      <c r="AV373" s="1080"/>
      <c r="AW373" s="1080"/>
      <c r="AX373" s="1080"/>
      <c r="AY373" s="1080"/>
      <c r="AZ373" s="1080"/>
      <c r="BA373" s="1080"/>
      <c r="BB373" s="1080"/>
      <c r="BC373" s="328"/>
      <c r="BD373" s="319"/>
      <c r="BE373" s="330"/>
      <c r="BF373" s="330"/>
      <c r="BG373" s="330"/>
      <c r="BH373" s="330"/>
      <c r="BI373" s="330"/>
      <c r="BJ373" s="330"/>
      <c r="BK373" s="330"/>
      <c r="BL373" s="330"/>
      <c r="BM373" s="330"/>
    </row>
    <row r="374" spans="1:56" s="385" customFormat="1" ht="22.5" customHeight="1">
      <c r="A374" s="383"/>
      <c r="B374" s="384"/>
      <c r="C374" s="1103" t="s">
        <v>736</v>
      </c>
      <c r="D374" s="1103"/>
      <c r="E374" s="1103"/>
      <c r="F374" s="1103"/>
      <c r="G374" s="1103"/>
      <c r="H374" s="1103"/>
      <c r="I374" s="1103"/>
      <c r="J374" s="1103"/>
      <c r="K374" s="1103"/>
      <c r="L374" s="1103"/>
      <c r="M374" s="1103"/>
      <c r="N374" s="1103"/>
      <c r="O374" s="1103"/>
      <c r="P374" s="1103" t="s">
        <v>737</v>
      </c>
      <c r="Q374" s="1103"/>
      <c r="R374" s="1103"/>
      <c r="S374" s="1103"/>
      <c r="T374" s="1103"/>
      <c r="U374" s="1103" t="s">
        <v>738</v>
      </c>
      <c r="V374" s="1103"/>
      <c r="W374" s="1103"/>
      <c r="X374" s="1103"/>
      <c r="Y374" s="1103"/>
      <c r="Z374" s="1103"/>
      <c r="AA374" s="1103"/>
      <c r="AB374" s="383"/>
      <c r="AC374" s="319"/>
      <c r="AD374" s="329"/>
      <c r="AE374" s="1080"/>
      <c r="AF374" s="1080"/>
      <c r="AG374" s="1080"/>
      <c r="AH374" s="1080"/>
      <c r="AI374" s="1080"/>
      <c r="AJ374" s="1080"/>
      <c r="AK374" s="1080"/>
      <c r="AL374" s="1080"/>
      <c r="AM374" s="1080"/>
      <c r="AN374" s="1080"/>
      <c r="AO374" s="1080"/>
      <c r="AP374" s="1080"/>
      <c r="AQ374" s="1080"/>
      <c r="AR374" s="1080"/>
      <c r="AS374" s="1080"/>
      <c r="AT374" s="1080"/>
      <c r="AU374" s="1080"/>
      <c r="AV374" s="1080"/>
      <c r="AW374" s="1080"/>
      <c r="AX374" s="1080"/>
      <c r="AY374" s="1080"/>
      <c r="AZ374" s="1080"/>
      <c r="BA374" s="1080"/>
      <c r="BB374" s="1080"/>
      <c r="BC374" s="328"/>
      <c r="BD374" s="319"/>
    </row>
    <row r="375" spans="1:58" s="385" customFormat="1" ht="22.5" customHeight="1">
      <c r="A375" s="383"/>
      <c r="B375" s="384"/>
      <c r="C375" s="1107" t="s">
        <v>739</v>
      </c>
      <c r="D375" s="1107"/>
      <c r="E375" s="1107"/>
      <c r="F375" s="1107"/>
      <c r="G375" s="1107"/>
      <c r="H375" s="1107"/>
      <c r="I375" s="1107"/>
      <c r="J375" s="1107"/>
      <c r="K375" s="1107"/>
      <c r="L375" s="1107"/>
      <c r="M375" s="1107"/>
      <c r="N375" s="1107"/>
      <c r="O375" s="1107"/>
      <c r="P375" s="1108" t="s">
        <v>740</v>
      </c>
      <c r="Q375" s="1109"/>
      <c r="R375" s="1109"/>
      <c r="S375" s="1109"/>
      <c r="T375" s="1109"/>
      <c r="U375" s="1113" t="s">
        <v>741</v>
      </c>
      <c r="V375" s="1113"/>
      <c r="W375" s="1113"/>
      <c r="X375" s="1113"/>
      <c r="Y375" s="1113"/>
      <c r="Z375" s="1113"/>
      <c r="AA375" s="1113"/>
      <c r="AB375" s="383"/>
      <c r="AC375" s="319"/>
      <c r="AD375" s="329"/>
      <c r="AE375" s="1080"/>
      <c r="AF375" s="1080"/>
      <c r="AG375" s="1080"/>
      <c r="AH375" s="1080"/>
      <c r="AI375" s="1080"/>
      <c r="AJ375" s="1080"/>
      <c r="AK375" s="1080"/>
      <c r="AL375" s="1080"/>
      <c r="AM375" s="1080"/>
      <c r="AN375" s="1080"/>
      <c r="AO375" s="1080"/>
      <c r="AP375" s="1080"/>
      <c r="AQ375" s="1080"/>
      <c r="AR375" s="1080"/>
      <c r="AS375" s="1080"/>
      <c r="AT375" s="1080"/>
      <c r="AU375" s="1080"/>
      <c r="AV375" s="1080"/>
      <c r="AW375" s="1080"/>
      <c r="AX375" s="1080"/>
      <c r="AY375" s="1080"/>
      <c r="AZ375" s="1080"/>
      <c r="BA375" s="1080"/>
      <c r="BB375" s="1080"/>
      <c r="BC375" s="328"/>
      <c r="BD375" s="319"/>
      <c r="BF375" s="386" t="s">
        <v>742</v>
      </c>
    </row>
    <row r="376" spans="1:56" s="385" customFormat="1" ht="22.5" customHeight="1">
      <c r="A376" s="383"/>
      <c r="B376" s="384"/>
      <c r="C376" s="1107" t="s">
        <v>743</v>
      </c>
      <c r="D376" s="1107"/>
      <c r="E376" s="1107"/>
      <c r="F376" s="1107"/>
      <c r="G376" s="1107"/>
      <c r="H376" s="1107"/>
      <c r="I376" s="1107"/>
      <c r="J376" s="1107"/>
      <c r="K376" s="1107"/>
      <c r="L376" s="1107"/>
      <c r="M376" s="1107"/>
      <c r="N376" s="1107"/>
      <c r="O376" s="1107"/>
      <c r="P376" s="1108" t="s">
        <v>740</v>
      </c>
      <c r="Q376" s="1109"/>
      <c r="R376" s="1109"/>
      <c r="S376" s="1109"/>
      <c r="T376" s="1109"/>
      <c r="U376" s="1113" t="s">
        <v>744</v>
      </c>
      <c r="V376" s="1113"/>
      <c r="W376" s="1113"/>
      <c r="X376" s="1113"/>
      <c r="Y376" s="1113"/>
      <c r="Z376" s="1113"/>
      <c r="AA376" s="1113"/>
      <c r="AB376" s="383"/>
      <c r="AC376" s="319"/>
      <c r="AD376" s="1097" t="s">
        <v>745</v>
      </c>
      <c r="AE376" s="1083"/>
      <c r="AF376" s="1083"/>
      <c r="AG376" s="1083"/>
      <c r="AH376" s="1083"/>
      <c r="AI376" s="1083"/>
      <c r="AJ376" s="1083"/>
      <c r="AK376" s="1083"/>
      <c r="AL376" s="1083"/>
      <c r="AM376" s="1083"/>
      <c r="AN376" s="1083"/>
      <c r="AO376" s="1083"/>
      <c r="AP376" s="1083"/>
      <c r="AQ376" s="1083"/>
      <c r="AR376" s="1083"/>
      <c r="AS376" s="1083"/>
      <c r="AT376" s="1083"/>
      <c r="AU376" s="1083"/>
      <c r="AV376" s="1083"/>
      <c r="AW376" s="1083"/>
      <c r="AX376" s="1083"/>
      <c r="AY376" s="1083"/>
      <c r="AZ376" s="1083"/>
      <c r="BA376" s="1083"/>
      <c r="BB376" s="336"/>
      <c r="BC376" s="328"/>
      <c r="BD376" s="319"/>
    </row>
    <row r="377" spans="1:56" s="385" customFormat="1" ht="22.5" customHeight="1">
      <c r="A377" s="383"/>
      <c r="B377" s="384"/>
      <c r="C377" s="1107" t="s">
        <v>746</v>
      </c>
      <c r="D377" s="1107"/>
      <c r="E377" s="1107"/>
      <c r="F377" s="1107"/>
      <c r="G377" s="1107"/>
      <c r="H377" s="1107"/>
      <c r="I377" s="1107"/>
      <c r="J377" s="1107"/>
      <c r="K377" s="1107"/>
      <c r="L377" s="1107"/>
      <c r="M377" s="1107"/>
      <c r="N377" s="1107"/>
      <c r="O377" s="1107"/>
      <c r="P377" s="1108" t="s">
        <v>740</v>
      </c>
      <c r="Q377" s="1109"/>
      <c r="R377" s="1109"/>
      <c r="S377" s="1109"/>
      <c r="T377" s="1109"/>
      <c r="U377" s="1113" t="s">
        <v>747</v>
      </c>
      <c r="V377" s="1113"/>
      <c r="W377" s="1113"/>
      <c r="X377" s="1113"/>
      <c r="Y377" s="1113"/>
      <c r="Z377" s="1113"/>
      <c r="AA377" s="1113"/>
      <c r="AB377" s="383"/>
      <c r="AC377" s="319"/>
      <c r="AD377" s="1097"/>
      <c r="AE377" s="1083"/>
      <c r="AF377" s="1083"/>
      <c r="AG377" s="1083"/>
      <c r="AH377" s="1083"/>
      <c r="AI377" s="1083"/>
      <c r="AJ377" s="1083"/>
      <c r="AK377" s="1083"/>
      <c r="AL377" s="1083"/>
      <c r="AM377" s="1083"/>
      <c r="AN377" s="1083"/>
      <c r="AO377" s="1083"/>
      <c r="AP377" s="1083"/>
      <c r="AQ377" s="1083"/>
      <c r="AR377" s="1083"/>
      <c r="AS377" s="1083"/>
      <c r="AT377" s="1083"/>
      <c r="AU377" s="1083"/>
      <c r="AV377" s="1083"/>
      <c r="AW377" s="1083"/>
      <c r="AX377" s="1083"/>
      <c r="AY377" s="1083"/>
      <c r="AZ377" s="1083"/>
      <c r="BA377" s="1083"/>
      <c r="BB377" s="336"/>
      <c r="BC377" s="328"/>
      <c r="BD377" s="319"/>
    </row>
    <row r="378" spans="1:56" s="385" customFormat="1" ht="22.5" customHeight="1">
      <c r="A378" s="383"/>
      <c r="B378" s="384"/>
      <c r="C378" s="1107" t="s">
        <v>748</v>
      </c>
      <c r="D378" s="1107"/>
      <c r="E378" s="1107"/>
      <c r="F378" s="1107"/>
      <c r="G378" s="1107"/>
      <c r="H378" s="1107"/>
      <c r="I378" s="1107"/>
      <c r="J378" s="1107"/>
      <c r="K378" s="1107"/>
      <c r="L378" s="1107"/>
      <c r="M378" s="1107"/>
      <c r="N378" s="1107"/>
      <c r="O378" s="1107"/>
      <c r="P378" s="1108" t="s">
        <v>740</v>
      </c>
      <c r="Q378" s="1109"/>
      <c r="R378" s="1109"/>
      <c r="S378" s="1109"/>
      <c r="T378" s="1109"/>
      <c r="U378" s="1113" t="s">
        <v>749</v>
      </c>
      <c r="V378" s="1113"/>
      <c r="W378" s="1113"/>
      <c r="X378" s="1113"/>
      <c r="Y378" s="1113"/>
      <c r="Z378" s="1113"/>
      <c r="AA378" s="1113"/>
      <c r="AB378" s="383"/>
      <c r="AC378" s="319"/>
      <c r="AD378" s="348"/>
      <c r="AE378" s="349" t="s">
        <v>750</v>
      </c>
      <c r="AF378" s="350"/>
      <c r="AG378" s="350"/>
      <c r="AH378" s="350"/>
      <c r="AI378" s="350"/>
      <c r="AJ378" s="350"/>
      <c r="AK378" s="350"/>
      <c r="AL378" s="350"/>
      <c r="AM378" s="350"/>
      <c r="AN378" s="350"/>
      <c r="AO378" s="350"/>
      <c r="AP378" s="350"/>
      <c r="AQ378" s="350"/>
      <c r="AR378" s="350"/>
      <c r="AS378" s="350"/>
      <c r="AT378" s="350"/>
      <c r="AU378" s="350"/>
      <c r="AV378" s="350"/>
      <c r="AW378" s="350"/>
      <c r="AX378" s="350"/>
      <c r="AY378" s="350"/>
      <c r="AZ378" s="350"/>
      <c r="BA378" s="350"/>
      <c r="BB378" s="327"/>
      <c r="BC378" s="328"/>
      <c r="BD378" s="319"/>
    </row>
    <row r="379" spans="1:56" s="385" customFormat="1" ht="22.5" customHeight="1">
      <c r="A379" s="383"/>
      <c r="B379" s="384"/>
      <c r="C379" s="1107" t="s">
        <v>751</v>
      </c>
      <c r="D379" s="1107"/>
      <c r="E379" s="1107"/>
      <c r="F379" s="1107"/>
      <c r="G379" s="1107"/>
      <c r="H379" s="1107"/>
      <c r="I379" s="1107"/>
      <c r="J379" s="1107"/>
      <c r="K379" s="1107"/>
      <c r="L379" s="1107"/>
      <c r="M379" s="1107"/>
      <c r="N379" s="1107"/>
      <c r="O379" s="1107"/>
      <c r="P379" s="1108" t="s">
        <v>740</v>
      </c>
      <c r="Q379" s="1109"/>
      <c r="R379" s="1109"/>
      <c r="S379" s="1109"/>
      <c r="T379" s="1109"/>
      <c r="U379" s="1113" t="s">
        <v>752</v>
      </c>
      <c r="V379" s="1113"/>
      <c r="W379" s="1113"/>
      <c r="X379" s="1113"/>
      <c r="Y379" s="1113"/>
      <c r="Z379" s="1113"/>
      <c r="AA379" s="1113"/>
      <c r="AB379" s="383"/>
      <c r="AC379" s="319"/>
      <c r="AD379" s="348"/>
      <c r="AE379" s="349"/>
      <c r="AF379" s="350"/>
      <c r="AG379" s="350"/>
      <c r="AH379" s="350"/>
      <c r="AI379" s="350"/>
      <c r="AJ379" s="350"/>
      <c r="AK379" s="350"/>
      <c r="AL379" s="350"/>
      <c r="AM379" s="350"/>
      <c r="AN379" s="350"/>
      <c r="AO379" s="350"/>
      <c r="AP379" s="350"/>
      <c r="AQ379" s="350"/>
      <c r="AR379" s="350"/>
      <c r="AS379" s="350"/>
      <c r="AT379" s="350"/>
      <c r="AU379" s="350"/>
      <c r="AV379" s="350"/>
      <c r="AW379" s="350"/>
      <c r="AX379" s="350"/>
      <c r="AY379" s="350"/>
      <c r="AZ379" s="350"/>
      <c r="BA379" s="350"/>
      <c r="BB379" s="327"/>
      <c r="BC379" s="328"/>
      <c r="BD379" s="319"/>
    </row>
    <row r="380" spans="1:56" s="385" customFormat="1" ht="22.5" customHeight="1">
      <c r="A380" s="383"/>
      <c r="B380" s="384"/>
      <c r="C380" s="1107" t="s">
        <v>753</v>
      </c>
      <c r="D380" s="1107"/>
      <c r="E380" s="1107"/>
      <c r="F380" s="1107"/>
      <c r="G380" s="1107"/>
      <c r="H380" s="1107"/>
      <c r="I380" s="1107"/>
      <c r="J380" s="1107"/>
      <c r="K380" s="1107"/>
      <c r="L380" s="1107"/>
      <c r="M380" s="1107"/>
      <c r="N380" s="1107"/>
      <c r="O380" s="1107"/>
      <c r="P380" s="1108" t="s">
        <v>740</v>
      </c>
      <c r="Q380" s="1109"/>
      <c r="R380" s="1109"/>
      <c r="S380" s="1109"/>
      <c r="T380" s="1109"/>
      <c r="U380" s="1113" t="s">
        <v>754</v>
      </c>
      <c r="V380" s="1113"/>
      <c r="W380" s="1113"/>
      <c r="X380" s="1113"/>
      <c r="Y380" s="1113"/>
      <c r="Z380" s="1113"/>
      <c r="AA380" s="1113"/>
      <c r="AB380" s="383"/>
      <c r="AC380" s="319"/>
      <c r="AD380" s="326" t="s">
        <v>755</v>
      </c>
      <c r="AE380" s="1080" t="s">
        <v>756</v>
      </c>
      <c r="AF380" s="1080"/>
      <c r="AG380" s="1080"/>
      <c r="AH380" s="1080"/>
      <c r="AI380" s="1080"/>
      <c r="AJ380" s="1080"/>
      <c r="AK380" s="1080"/>
      <c r="AL380" s="1080"/>
      <c r="AM380" s="1080"/>
      <c r="AN380" s="1080"/>
      <c r="AO380" s="1080"/>
      <c r="AP380" s="1080"/>
      <c r="AQ380" s="1080"/>
      <c r="AR380" s="1080"/>
      <c r="AS380" s="1080"/>
      <c r="AT380" s="1080"/>
      <c r="AU380" s="1080"/>
      <c r="AV380" s="1080"/>
      <c r="AW380" s="1080"/>
      <c r="AX380" s="1080"/>
      <c r="AY380" s="1080"/>
      <c r="AZ380" s="1080"/>
      <c r="BA380" s="1080"/>
      <c r="BB380" s="1080"/>
      <c r="BC380" s="328"/>
      <c r="BD380" s="319"/>
    </row>
    <row r="381" spans="1:56" s="385" customFormat="1" ht="22.5" customHeight="1">
      <c r="A381" s="383"/>
      <c r="B381" s="384"/>
      <c r="C381" s="1107" t="s">
        <v>757</v>
      </c>
      <c r="D381" s="1107"/>
      <c r="E381" s="1107"/>
      <c r="F381" s="1107"/>
      <c r="G381" s="1107"/>
      <c r="H381" s="1107"/>
      <c r="I381" s="1107"/>
      <c r="J381" s="1107"/>
      <c r="K381" s="1107"/>
      <c r="L381" s="1107"/>
      <c r="M381" s="1107"/>
      <c r="N381" s="1107"/>
      <c r="O381" s="1107"/>
      <c r="P381" s="1108" t="s">
        <v>740</v>
      </c>
      <c r="Q381" s="1109"/>
      <c r="R381" s="1109"/>
      <c r="S381" s="1109"/>
      <c r="T381" s="1109"/>
      <c r="U381" s="1113" t="s">
        <v>758</v>
      </c>
      <c r="V381" s="1113"/>
      <c r="W381" s="1113"/>
      <c r="X381" s="1113"/>
      <c r="Y381" s="1113"/>
      <c r="Z381" s="1113"/>
      <c r="AA381" s="1113"/>
      <c r="AB381" s="383"/>
      <c r="AC381" s="319"/>
      <c r="AD381" s="329"/>
      <c r="AE381" s="1080" t="s">
        <v>759</v>
      </c>
      <c r="AF381" s="1080"/>
      <c r="AG381" s="1080"/>
      <c r="AH381" s="1080"/>
      <c r="AI381" s="1080"/>
      <c r="AJ381" s="1080"/>
      <c r="AK381" s="1080"/>
      <c r="AL381" s="1080"/>
      <c r="AM381" s="1080"/>
      <c r="AN381" s="1080"/>
      <c r="AO381" s="1080"/>
      <c r="AP381" s="1080"/>
      <c r="AQ381" s="1080"/>
      <c r="AR381" s="1080"/>
      <c r="AS381" s="1080"/>
      <c r="AT381" s="1080"/>
      <c r="AU381" s="1080"/>
      <c r="AV381" s="1080"/>
      <c r="AW381" s="1080"/>
      <c r="AX381" s="1080"/>
      <c r="AY381" s="1080"/>
      <c r="AZ381" s="1080"/>
      <c r="BA381" s="1080"/>
      <c r="BB381" s="1080"/>
      <c r="BC381" s="328"/>
      <c r="BD381" s="319"/>
    </row>
    <row r="382" spans="1:56" s="385" customFormat="1" ht="22.5" customHeight="1">
      <c r="A382" s="383"/>
      <c r="B382" s="384"/>
      <c r="C382" s="1107" t="s">
        <v>760</v>
      </c>
      <c r="D382" s="1107"/>
      <c r="E382" s="1107"/>
      <c r="F382" s="1107"/>
      <c r="G382" s="1107"/>
      <c r="H382" s="1107"/>
      <c r="I382" s="1107"/>
      <c r="J382" s="1107"/>
      <c r="K382" s="1107"/>
      <c r="L382" s="1107"/>
      <c r="M382" s="1107"/>
      <c r="N382" s="1107"/>
      <c r="O382" s="1107"/>
      <c r="P382" s="1108" t="s">
        <v>740</v>
      </c>
      <c r="Q382" s="1109"/>
      <c r="R382" s="1109"/>
      <c r="S382" s="1109"/>
      <c r="T382" s="1109"/>
      <c r="U382" s="1113" t="s">
        <v>761</v>
      </c>
      <c r="V382" s="1113"/>
      <c r="W382" s="1113"/>
      <c r="X382" s="1113"/>
      <c r="Y382" s="1113"/>
      <c r="Z382" s="1113"/>
      <c r="AA382" s="1113"/>
      <c r="AB382" s="383"/>
      <c r="AC382" s="319"/>
      <c r="AD382" s="329"/>
      <c r="AE382" s="1080" t="s">
        <v>762</v>
      </c>
      <c r="AF382" s="1080"/>
      <c r="AG382" s="1080"/>
      <c r="AH382" s="1080"/>
      <c r="AI382" s="1080"/>
      <c r="AJ382" s="1080"/>
      <c r="AK382" s="1080"/>
      <c r="AL382" s="1080"/>
      <c r="AM382" s="1080"/>
      <c r="AN382" s="1080"/>
      <c r="AO382" s="1080"/>
      <c r="AP382" s="1080"/>
      <c r="AQ382" s="1080"/>
      <c r="AR382" s="1080"/>
      <c r="AS382" s="1080"/>
      <c r="AT382" s="1080"/>
      <c r="AU382" s="1080"/>
      <c r="AV382" s="1080"/>
      <c r="AW382" s="1080"/>
      <c r="AX382" s="1080"/>
      <c r="AY382" s="1080"/>
      <c r="AZ382" s="1080"/>
      <c r="BA382" s="1080"/>
      <c r="BB382" s="1080"/>
      <c r="BC382" s="328"/>
      <c r="BD382" s="319"/>
    </row>
    <row r="383" spans="1:56" s="382" customFormat="1" ht="22.5" customHeight="1">
      <c r="A383" s="387"/>
      <c r="B383" s="384"/>
      <c r="C383" s="1107" t="s">
        <v>763</v>
      </c>
      <c r="D383" s="1107"/>
      <c r="E383" s="1107"/>
      <c r="F383" s="1107"/>
      <c r="G383" s="1107"/>
      <c r="H383" s="1107"/>
      <c r="I383" s="1107"/>
      <c r="J383" s="1107"/>
      <c r="K383" s="1107"/>
      <c r="L383" s="1107"/>
      <c r="M383" s="1107"/>
      <c r="N383" s="1107"/>
      <c r="O383" s="1107"/>
      <c r="P383" s="1108" t="s">
        <v>740</v>
      </c>
      <c r="Q383" s="1109"/>
      <c r="R383" s="1109"/>
      <c r="S383" s="1109"/>
      <c r="T383" s="1109"/>
      <c r="U383" s="1113" t="s">
        <v>764</v>
      </c>
      <c r="V383" s="1113"/>
      <c r="W383" s="1113"/>
      <c r="X383" s="1113"/>
      <c r="Y383" s="1113"/>
      <c r="Z383" s="1113"/>
      <c r="AA383" s="1113"/>
      <c r="AB383" s="387"/>
      <c r="AC383" s="319"/>
      <c r="AD383" s="333"/>
      <c r="AE383" s="1080"/>
      <c r="AF383" s="1080"/>
      <c r="AG383" s="1080"/>
      <c r="AH383" s="1080"/>
      <c r="AI383" s="1080"/>
      <c r="AJ383" s="1080"/>
      <c r="AK383" s="1080"/>
      <c r="AL383" s="1080"/>
      <c r="AM383" s="1080"/>
      <c r="AN383" s="1080"/>
      <c r="AO383" s="1080"/>
      <c r="AP383" s="1080"/>
      <c r="AQ383" s="1080"/>
      <c r="AR383" s="1080"/>
      <c r="AS383" s="1080"/>
      <c r="AT383" s="1080"/>
      <c r="AU383" s="1080"/>
      <c r="AV383" s="1080"/>
      <c r="AW383" s="1080"/>
      <c r="AX383" s="1080"/>
      <c r="AY383" s="1080"/>
      <c r="AZ383" s="1080"/>
      <c r="BA383" s="1080"/>
      <c r="BB383" s="1080"/>
      <c r="BC383" s="334"/>
      <c r="BD383" s="319"/>
    </row>
    <row r="384" spans="1:56" s="382" customFormat="1" ht="22.5" customHeight="1">
      <c r="A384" s="387"/>
      <c r="B384" s="384"/>
      <c r="C384" s="1107" t="s">
        <v>765</v>
      </c>
      <c r="D384" s="1107"/>
      <c r="E384" s="1107"/>
      <c r="F384" s="1107"/>
      <c r="G384" s="1107"/>
      <c r="H384" s="1107"/>
      <c r="I384" s="1107"/>
      <c r="J384" s="1107"/>
      <c r="K384" s="1107"/>
      <c r="L384" s="1107"/>
      <c r="M384" s="1107"/>
      <c r="N384" s="1107"/>
      <c r="O384" s="1107"/>
      <c r="P384" s="1108" t="s">
        <v>740</v>
      </c>
      <c r="Q384" s="1109"/>
      <c r="R384" s="1109"/>
      <c r="S384" s="1109"/>
      <c r="T384" s="1109"/>
      <c r="U384" s="1113" t="s">
        <v>766</v>
      </c>
      <c r="V384" s="1113"/>
      <c r="W384" s="1113"/>
      <c r="X384" s="1113"/>
      <c r="Y384" s="1113"/>
      <c r="Z384" s="1113"/>
      <c r="AA384" s="1113"/>
      <c r="AB384" s="387"/>
      <c r="AC384" s="319"/>
      <c r="AD384" s="1097" t="s">
        <v>767</v>
      </c>
      <c r="AE384" s="1083"/>
      <c r="AF384" s="1083"/>
      <c r="AG384" s="1083"/>
      <c r="AH384" s="1083"/>
      <c r="AI384" s="1083"/>
      <c r="AJ384" s="1083"/>
      <c r="AK384" s="1083"/>
      <c r="AL384" s="1083"/>
      <c r="AM384" s="1083"/>
      <c r="AN384" s="1083"/>
      <c r="AO384" s="1083"/>
      <c r="AP384" s="1083"/>
      <c r="AQ384" s="1083"/>
      <c r="AR384" s="1083"/>
      <c r="AS384" s="1083"/>
      <c r="AT384" s="1083"/>
      <c r="AU384" s="1083"/>
      <c r="AV384" s="1083"/>
      <c r="AW384" s="1083"/>
      <c r="AX384" s="1083"/>
      <c r="AY384" s="1083"/>
      <c r="AZ384" s="1083"/>
      <c r="BA384" s="1083"/>
      <c r="BB384" s="336"/>
      <c r="BC384" s="328"/>
      <c r="BD384" s="319"/>
    </row>
    <row r="385" spans="1:56" s="382" customFormat="1" ht="22.5" customHeight="1">
      <c r="A385" s="387"/>
      <c r="B385" s="384"/>
      <c r="C385" s="1107" t="s">
        <v>768</v>
      </c>
      <c r="D385" s="1107"/>
      <c r="E385" s="1107"/>
      <c r="F385" s="1107"/>
      <c r="G385" s="1107"/>
      <c r="H385" s="1107"/>
      <c r="I385" s="1107"/>
      <c r="J385" s="1107"/>
      <c r="K385" s="1107"/>
      <c r="L385" s="1107"/>
      <c r="M385" s="1107"/>
      <c r="N385" s="1107"/>
      <c r="O385" s="1107"/>
      <c r="P385" s="1108" t="s">
        <v>740</v>
      </c>
      <c r="Q385" s="1109"/>
      <c r="R385" s="1109"/>
      <c r="S385" s="1109"/>
      <c r="T385" s="1109"/>
      <c r="U385" s="1113" t="s">
        <v>769</v>
      </c>
      <c r="V385" s="1113"/>
      <c r="W385" s="1113"/>
      <c r="X385" s="1113"/>
      <c r="Y385" s="1113"/>
      <c r="Z385" s="1113"/>
      <c r="AA385" s="1113"/>
      <c r="AB385" s="387"/>
      <c r="AC385" s="319"/>
      <c r="AD385" s="1097"/>
      <c r="AE385" s="1083"/>
      <c r="AF385" s="1083"/>
      <c r="AG385" s="1083"/>
      <c r="AH385" s="1083"/>
      <c r="AI385" s="1083"/>
      <c r="AJ385" s="1083"/>
      <c r="AK385" s="1083"/>
      <c r="AL385" s="1083"/>
      <c r="AM385" s="1083"/>
      <c r="AN385" s="1083"/>
      <c r="AO385" s="1083"/>
      <c r="AP385" s="1083"/>
      <c r="AQ385" s="1083"/>
      <c r="AR385" s="1083"/>
      <c r="AS385" s="1083"/>
      <c r="AT385" s="1083"/>
      <c r="AU385" s="1083"/>
      <c r="AV385" s="1083"/>
      <c r="AW385" s="1083"/>
      <c r="AX385" s="1083"/>
      <c r="AY385" s="1083"/>
      <c r="AZ385" s="1083"/>
      <c r="BA385" s="1083"/>
      <c r="BB385" s="336"/>
      <c r="BC385" s="328"/>
      <c r="BD385" s="319"/>
    </row>
    <row r="386" spans="1:56" s="382" customFormat="1" ht="22.5" customHeight="1">
      <c r="A386" s="387"/>
      <c r="B386" s="384"/>
      <c r="C386" s="1107" t="s">
        <v>770</v>
      </c>
      <c r="D386" s="1107"/>
      <c r="E386" s="1107"/>
      <c r="F386" s="1107"/>
      <c r="G386" s="1107"/>
      <c r="H386" s="1107"/>
      <c r="I386" s="1107"/>
      <c r="J386" s="1107"/>
      <c r="K386" s="1107"/>
      <c r="L386" s="1107"/>
      <c r="M386" s="1107"/>
      <c r="N386" s="1107"/>
      <c r="O386" s="1107"/>
      <c r="P386" s="1108" t="s">
        <v>740</v>
      </c>
      <c r="Q386" s="1109"/>
      <c r="R386" s="1109"/>
      <c r="S386" s="1109"/>
      <c r="T386" s="1109"/>
      <c r="U386" s="1110" t="s">
        <v>771</v>
      </c>
      <c r="V386" s="1111"/>
      <c r="W386" s="1111"/>
      <c r="X386" s="1111"/>
      <c r="Y386" s="1111"/>
      <c r="Z386" s="1111"/>
      <c r="AA386" s="1112"/>
      <c r="AB386" s="387"/>
      <c r="AC386" s="319"/>
      <c r="AD386" s="326" t="s">
        <v>755</v>
      </c>
      <c r="AE386" s="1080" t="s">
        <v>772</v>
      </c>
      <c r="AF386" s="1080"/>
      <c r="AG386" s="1080"/>
      <c r="AH386" s="1080"/>
      <c r="AI386" s="1080"/>
      <c r="AJ386" s="1080"/>
      <c r="AK386" s="1080"/>
      <c r="AL386" s="1080"/>
      <c r="AM386" s="1080"/>
      <c r="AN386" s="1080"/>
      <c r="AO386" s="1080"/>
      <c r="AP386" s="1080"/>
      <c r="AQ386" s="1080"/>
      <c r="AR386" s="1080"/>
      <c r="AS386" s="1080"/>
      <c r="AT386" s="1080"/>
      <c r="AU386" s="1080"/>
      <c r="AV386" s="1080"/>
      <c r="AW386" s="1080"/>
      <c r="AX386" s="1080"/>
      <c r="AY386" s="1080"/>
      <c r="AZ386" s="1080"/>
      <c r="BA386" s="1080"/>
      <c r="BB386" s="1080"/>
      <c r="BC386" s="328"/>
      <c r="BD386" s="319"/>
    </row>
    <row r="387" spans="1:56" s="382" customFormat="1" ht="22.5" customHeight="1">
      <c r="A387" s="387"/>
      <c r="B387" s="384"/>
      <c r="C387" s="1107" t="s">
        <v>773</v>
      </c>
      <c r="D387" s="1107"/>
      <c r="E387" s="1107"/>
      <c r="F387" s="1107"/>
      <c r="G387" s="1107"/>
      <c r="H387" s="1107"/>
      <c r="I387" s="1107"/>
      <c r="J387" s="1107"/>
      <c r="K387" s="1107"/>
      <c r="L387" s="1107"/>
      <c r="M387" s="1107"/>
      <c r="N387" s="1107"/>
      <c r="O387" s="1107"/>
      <c r="P387" s="1108" t="s">
        <v>740</v>
      </c>
      <c r="Q387" s="1109"/>
      <c r="R387" s="1109"/>
      <c r="S387" s="1109"/>
      <c r="T387" s="1109"/>
      <c r="U387" s="1110" t="s">
        <v>774</v>
      </c>
      <c r="V387" s="1111"/>
      <c r="W387" s="1111"/>
      <c r="X387" s="1111"/>
      <c r="Y387" s="1111"/>
      <c r="Z387" s="1111"/>
      <c r="AA387" s="1112"/>
      <c r="AB387" s="387"/>
      <c r="AC387" s="319"/>
      <c r="AD387" s="329"/>
      <c r="AE387" s="1080" t="s">
        <v>775</v>
      </c>
      <c r="AF387" s="1080"/>
      <c r="AG387" s="1080"/>
      <c r="AH387" s="1080"/>
      <c r="AI387" s="1080"/>
      <c r="AJ387" s="1080"/>
      <c r="AK387" s="1080"/>
      <c r="AL387" s="1080"/>
      <c r="AM387" s="1080"/>
      <c r="AN387" s="1080"/>
      <c r="AO387" s="1080"/>
      <c r="AP387" s="1080"/>
      <c r="AQ387" s="1080"/>
      <c r="AR387" s="1080"/>
      <c r="AS387" s="1080"/>
      <c r="AT387" s="1080"/>
      <c r="AU387" s="1080"/>
      <c r="AV387" s="1080"/>
      <c r="AW387" s="1080"/>
      <c r="AX387" s="1080"/>
      <c r="AY387" s="1080"/>
      <c r="AZ387" s="1080"/>
      <c r="BA387" s="1080"/>
      <c r="BB387" s="1080"/>
      <c r="BC387" s="328"/>
      <c r="BD387" s="319"/>
    </row>
    <row r="388" spans="1:56" s="382" customFormat="1" ht="22.5" customHeight="1">
      <c r="A388" s="387"/>
      <c r="B388" s="384"/>
      <c r="C388" s="1107" t="s">
        <v>776</v>
      </c>
      <c r="D388" s="1107"/>
      <c r="E388" s="1107"/>
      <c r="F388" s="1107"/>
      <c r="G388" s="1107"/>
      <c r="H388" s="1107"/>
      <c r="I388" s="1107"/>
      <c r="J388" s="1107"/>
      <c r="K388" s="1107"/>
      <c r="L388" s="1107"/>
      <c r="M388" s="1107"/>
      <c r="N388" s="1107"/>
      <c r="O388" s="1107"/>
      <c r="P388" s="1108" t="s">
        <v>740</v>
      </c>
      <c r="Q388" s="1109"/>
      <c r="R388" s="1109"/>
      <c r="S388" s="1109"/>
      <c r="T388" s="1109"/>
      <c r="U388" s="1110" t="s">
        <v>777</v>
      </c>
      <c r="V388" s="1111"/>
      <c r="W388" s="1111"/>
      <c r="X388" s="1111"/>
      <c r="Y388" s="1111"/>
      <c r="Z388" s="1111"/>
      <c r="AA388" s="1112"/>
      <c r="AB388" s="387"/>
      <c r="AC388" s="319"/>
      <c r="AD388" s="333"/>
      <c r="AE388" s="1080"/>
      <c r="AF388" s="1080"/>
      <c r="AG388" s="1080"/>
      <c r="AH388" s="1080"/>
      <c r="AI388" s="1080"/>
      <c r="AJ388" s="1080"/>
      <c r="AK388" s="1080"/>
      <c r="AL388" s="1080"/>
      <c r="AM388" s="1080"/>
      <c r="AN388" s="1080"/>
      <c r="AO388" s="1080"/>
      <c r="AP388" s="1080"/>
      <c r="AQ388" s="1080"/>
      <c r="AR388" s="1080"/>
      <c r="AS388" s="1080"/>
      <c r="AT388" s="1080"/>
      <c r="AU388" s="1080"/>
      <c r="AV388" s="1080"/>
      <c r="AW388" s="1080"/>
      <c r="AX388" s="1080"/>
      <c r="AY388" s="1080"/>
      <c r="AZ388" s="1080"/>
      <c r="BA388" s="1080"/>
      <c r="BB388" s="1080"/>
      <c r="BC388" s="334"/>
      <c r="BD388" s="319"/>
    </row>
    <row r="389" spans="1:56" s="382" customFormat="1" ht="22.5" customHeight="1">
      <c r="A389" s="387"/>
      <c r="B389" s="384"/>
      <c r="C389" s="1107" t="s">
        <v>778</v>
      </c>
      <c r="D389" s="1107"/>
      <c r="E389" s="1107"/>
      <c r="F389" s="1107"/>
      <c r="G389" s="1107"/>
      <c r="H389" s="1107"/>
      <c r="I389" s="1107"/>
      <c r="J389" s="1107"/>
      <c r="K389" s="1107"/>
      <c r="L389" s="1107"/>
      <c r="M389" s="1107"/>
      <c r="N389" s="1107"/>
      <c r="O389" s="1107"/>
      <c r="P389" s="1108" t="s">
        <v>740</v>
      </c>
      <c r="Q389" s="1109"/>
      <c r="R389" s="1109"/>
      <c r="S389" s="1109"/>
      <c r="T389" s="1109"/>
      <c r="U389" s="1110" t="s">
        <v>779</v>
      </c>
      <c r="V389" s="1111"/>
      <c r="W389" s="1111"/>
      <c r="X389" s="1111"/>
      <c r="Y389" s="1111"/>
      <c r="Z389" s="1111"/>
      <c r="AA389" s="1112"/>
      <c r="AB389" s="387"/>
      <c r="AC389" s="319"/>
      <c r="AD389" s="333"/>
      <c r="AE389" s="1080" t="s">
        <v>685</v>
      </c>
      <c r="AF389" s="1080"/>
      <c r="AG389" s="1080"/>
      <c r="AH389" s="1080"/>
      <c r="AI389" s="1080"/>
      <c r="AJ389" s="1080"/>
      <c r="AK389" s="1080"/>
      <c r="AL389" s="1080"/>
      <c r="AM389" s="1080"/>
      <c r="AN389" s="1080"/>
      <c r="AO389" s="1080"/>
      <c r="AP389" s="1080"/>
      <c r="AQ389" s="1080"/>
      <c r="AR389" s="1080"/>
      <c r="AS389" s="1080"/>
      <c r="AT389" s="1080"/>
      <c r="AU389" s="1080"/>
      <c r="AV389" s="1080"/>
      <c r="AW389" s="1080"/>
      <c r="AX389" s="1080"/>
      <c r="AY389" s="1080"/>
      <c r="AZ389" s="1080"/>
      <c r="BA389" s="1080"/>
      <c r="BB389" s="1080"/>
      <c r="BC389" s="334"/>
      <c r="BD389" s="319"/>
    </row>
    <row r="390" spans="1:56" s="382" customFormat="1" ht="22.5" customHeight="1">
      <c r="A390" s="387"/>
      <c r="B390" s="384"/>
      <c r="C390" s="1107" t="s">
        <v>780</v>
      </c>
      <c r="D390" s="1107"/>
      <c r="E390" s="1107"/>
      <c r="F390" s="1107"/>
      <c r="G390" s="1107"/>
      <c r="H390" s="1107"/>
      <c r="I390" s="1107"/>
      <c r="J390" s="1107"/>
      <c r="K390" s="1107"/>
      <c r="L390" s="1107"/>
      <c r="M390" s="1107"/>
      <c r="N390" s="1107"/>
      <c r="O390" s="1107"/>
      <c r="P390" s="1108" t="s">
        <v>740</v>
      </c>
      <c r="Q390" s="1109"/>
      <c r="R390" s="1109"/>
      <c r="S390" s="1109"/>
      <c r="T390" s="1109"/>
      <c r="U390" s="1110" t="s">
        <v>781</v>
      </c>
      <c r="V390" s="1111"/>
      <c r="W390" s="1111"/>
      <c r="X390" s="1111"/>
      <c r="Y390" s="1111"/>
      <c r="Z390" s="1111"/>
      <c r="AA390" s="1112"/>
      <c r="AB390" s="387"/>
      <c r="AC390" s="319"/>
      <c r="AD390" s="333"/>
      <c r="AE390" s="1080" t="s">
        <v>782</v>
      </c>
      <c r="AF390" s="1080"/>
      <c r="AG390" s="1080"/>
      <c r="AH390" s="1080"/>
      <c r="AI390" s="1080"/>
      <c r="AJ390" s="1080"/>
      <c r="AK390" s="1080"/>
      <c r="AL390" s="1080"/>
      <c r="AM390" s="1080"/>
      <c r="AN390" s="1080"/>
      <c r="AO390" s="1080"/>
      <c r="AP390" s="1080"/>
      <c r="AQ390" s="1080"/>
      <c r="AR390" s="1080"/>
      <c r="AS390" s="1080"/>
      <c r="AT390" s="1080"/>
      <c r="AU390" s="1080"/>
      <c r="AV390" s="1080"/>
      <c r="AW390" s="1080"/>
      <c r="AX390" s="1080"/>
      <c r="AY390" s="1080"/>
      <c r="AZ390" s="1080"/>
      <c r="BA390" s="1080"/>
      <c r="BB390" s="1080"/>
      <c r="BC390" s="334"/>
      <c r="BD390" s="319"/>
    </row>
    <row r="391" spans="1:56" s="382" customFormat="1" ht="22.5" customHeight="1">
      <c r="A391" s="387"/>
      <c r="B391" s="384"/>
      <c r="C391" s="1107" t="s">
        <v>783</v>
      </c>
      <c r="D391" s="1107"/>
      <c r="E391" s="1107"/>
      <c r="F391" s="1107"/>
      <c r="G391" s="1107"/>
      <c r="H391" s="1107"/>
      <c r="I391" s="1107"/>
      <c r="J391" s="1107"/>
      <c r="K391" s="1107"/>
      <c r="L391" s="1107"/>
      <c r="M391" s="1107"/>
      <c r="N391" s="1107"/>
      <c r="O391" s="1107"/>
      <c r="P391" s="1108" t="s">
        <v>740</v>
      </c>
      <c r="Q391" s="1109"/>
      <c r="R391" s="1109"/>
      <c r="S391" s="1109"/>
      <c r="T391" s="1109"/>
      <c r="U391" s="1110" t="s">
        <v>784</v>
      </c>
      <c r="V391" s="1111"/>
      <c r="W391" s="1111"/>
      <c r="X391" s="1111"/>
      <c r="Y391" s="1111"/>
      <c r="Z391" s="1111"/>
      <c r="AA391" s="1112"/>
      <c r="AB391" s="387"/>
      <c r="AC391" s="319"/>
      <c r="AD391" s="333"/>
      <c r="AE391" s="1080" t="s">
        <v>785</v>
      </c>
      <c r="AF391" s="1080"/>
      <c r="AG391" s="1080"/>
      <c r="AH391" s="1080"/>
      <c r="AI391" s="1080"/>
      <c r="AJ391" s="1080"/>
      <c r="AK391" s="1080"/>
      <c r="AL391" s="1080"/>
      <c r="AM391" s="1080"/>
      <c r="AN391" s="1080"/>
      <c r="AO391" s="1080"/>
      <c r="AP391" s="1080"/>
      <c r="AQ391" s="1080"/>
      <c r="AR391" s="1080"/>
      <c r="AS391" s="1080"/>
      <c r="AT391" s="1080"/>
      <c r="AU391" s="1080"/>
      <c r="AV391" s="1080"/>
      <c r="AW391" s="1080"/>
      <c r="AX391" s="1080"/>
      <c r="AY391" s="1080"/>
      <c r="AZ391" s="1080"/>
      <c r="BA391" s="1080"/>
      <c r="BB391" s="1080"/>
      <c r="BC391" s="334"/>
      <c r="BD391" s="319"/>
    </row>
    <row r="392" spans="1:56" s="382" customFormat="1" ht="22.5" customHeight="1">
      <c r="A392" s="387"/>
      <c r="B392" s="384"/>
      <c r="C392" s="1107"/>
      <c r="D392" s="1107"/>
      <c r="E392" s="1107"/>
      <c r="F392" s="1107"/>
      <c r="G392" s="1107"/>
      <c r="H392" s="1107"/>
      <c r="I392" s="1107"/>
      <c r="J392" s="1107"/>
      <c r="K392" s="1107"/>
      <c r="L392" s="1107"/>
      <c r="M392" s="1107"/>
      <c r="N392" s="1107"/>
      <c r="O392" s="1107"/>
      <c r="P392" s="1108"/>
      <c r="Q392" s="1109"/>
      <c r="R392" s="1109"/>
      <c r="S392" s="1109"/>
      <c r="T392" s="1109"/>
      <c r="U392" s="1110"/>
      <c r="V392" s="1111"/>
      <c r="W392" s="1111"/>
      <c r="X392" s="1111"/>
      <c r="Y392" s="1111"/>
      <c r="Z392" s="1111"/>
      <c r="AA392" s="1112"/>
      <c r="AB392" s="387"/>
      <c r="AC392" s="319"/>
      <c r="AD392" s="333"/>
      <c r="AE392" s="1080" t="s">
        <v>786</v>
      </c>
      <c r="AF392" s="1080"/>
      <c r="AG392" s="1080"/>
      <c r="AH392" s="1080"/>
      <c r="AI392" s="1080"/>
      <c r="AJ392" s="1080"/>
      <c r="AK392" s="1080"/>
      <c r="AL392" s="1080"/>
      <c r="AM392" s="1080"/>
      <c r="AN392" s="1080"/>
      <c r="AO392" s="1080"/>
      <c r="AP392" s="1080"/>
      <c r="AQ392" s="1080"/>
      <c r="AR392" s="1080"/>
      <c r="AS392" s="1080"/>
      <c r="AT392" s="1080"/>
      <c r="AU392" s="1080"/>
      <c r="AV392" s="1080"/>
      <c r="AW392" s="1080"/>
      <c r="AX392" s="1080"/>
      <c r="AY392" s="1080"/>
      <c r="AZ392" s="1080"/>
      <c r="BA392" s="1080"/>
      <c r="BB392" s="1080"/>
      <c r="BC392" s="334"/>
      <c r="BD392" s="319"/>
    </row>
    <row r="393" spans="1:56" s="382" customFormat="1" ht="22.5" customHeight="1">
      <c r="A393" s="387"/>
      <c r="B393" s="384"/>
      <c r="C393" s="1107"/>
      <c r="D393" s="1107"/>
      <c r="E393" s="1107"/>
      <c r="F393" s="1107"/>
      <c r="G393" s="1107"/>
      <c r="H393" s="1107"/>
      <c r="I393" s="1107"/>
      <c r="J393" s="1107"/>
      <c r="K393" s="1107"/>
      <c r="L393" s="1107"/>
      <c r="M393" s="1107"/>
      <c r="N393" s="1107"/>
      <c r="O393" s="1107"/>
      <c r="P393" s="1108"/>
      <c r="Q393" s="1109"/>
      <c r="R393" s="1109"/>
      <c r="S393" s="1109"/>
      <c r="T393" s="1109"/>
      <c r="U393" s="1110"/>
      <c r="V393" s="1111"/>
      <c r="W393" s="1111"/>
      <c r="X393" s="1111"/>
      <c r="Y393" s="1111"/>
      <c r="Z393" s="1111"/>
      <c r="AA393" s="1112"/>
      <c r="AB393" s="387"/>
      <c r="AC393" s="319"/>
      <c r="AD393" s="333"/>
      <c r="AE393" s="1080" t="s">
        <v>787</v>
      </c>
      <c r="AF393" s="1080"/>
      <c r="AG393" s="1080"/>
      <c r="AH393" s="1080"/>
      <c r="AI393" s="1080"/>
      <c r="AJ393" s="1080"/>
      <c r="AK393" s="1080"/>
      <c r="AL393" s="1080"/>
      <c r="AM393" s="1080"/>
      <c r="AN393" s="1080"/>
      <c r="AO393" s="1080"/>
      <c r="AP393" s="1080"/>
      <c r="AQ393" s="1080"/>
      <c r="AR393" s="1080"/>
      <c r="AS393" s="1080"/>
      <c r="AT393" s="1080"/>
      <c r="AU393" s="1080"/>
      <c r="AV393" s="1080"/>
      <c r="AW393" s="1080"/>
      <c r="AX393" s="1080"/>
      <c r="AY393" s="1080"/>
      <c r="AZ393" s="1080"/>
      <c r="BA393" s="1080"/>
      <c r="BB393" s="1080"/>
      <c r="BC393" s="334"/>
      <c r="BD393" s="319"/>
    </row>
    <row r="394" spans="1:56" s="382" customFormat="1" ht="22.5" customHeight="1">
      <c r="A394" s="387"/>
      <c r="B394" s="384"/>
      <c r="C394" s="1107"/>
      <c r="D394" s="1107"/>
      <c r="E394" s="1107"/>
      <c r="F394" s="1107"/>
      <c r="G394" s="1107"/>
      <c r="H394" s="1107"/>
      <c r="I394" s="1107"/>
      <c r="J394" s="1107"/>
      <c r="K394" s="1107"/>
      <c r="L394" s="1107"/>
      <c r="M394" s="1107"/>
      <c r="N394" s="1107"/>
      <c r="O394" s="1107"/>
      <c r="P394" s="1108"/>
      <c r="Q394" s="1109"/>
      <c r="R394" s="1109"/>
      <c r="S394" s="1109"/>
      <c r="T394" s="1109"/>
      <c r="U394" s="1110"/>
      <c r="V394" s="1111"/>
      <c r="W394" s="1111"/>
      <c r="X394" s="1111"/>
      <c r="Y394" s="1111"/>
      <c r="Z394" s="1111"/>
      <c r="AA394" s="1112"/>
      <c r="AB394" s="387"/>
      <c r="AC394" s="319"/>
      <c r="AD394" s="333"/>
      <c r="AE394" s="1080"/>
      <c r="AF394" s="1080"/>
      <c r="AG394" s="1080"/>
      <c r="AH394" s="1080"/>
      <c r="AI394" s="1080"/>
      <c r="AJ394" s="1080"/>
      <c r="AK394" s="1080"/>
      <c r="AL394" s="1080"/>
      <c r="AM394" s="1080"/>
      <c r="AN394" s="1080"/>
      <c r="AO394" s="1080"/>
      <c r="AP394" s="1080"/>
      <c r="AQ394" s="1080"/>
      <c r="AR394" s="1080"/>
      <c r="AS394" s="1080"/>
      <c r="AT394" s="1080"/>
      <c r="AU394" s="1080"/>
      <c r="AV394" s="1080"/>
      <c r="AW394" s="1080"/>
      <c r="AX394" s="1080"/>
      <c r="AY394" s="1080"/>
      <c r="AZ394" s="1080"/>
      <c r="BA394" s="1080"/>
      <c r="BB394" s="1080"/>
      <c r="BC394" s="334"/>
      <c r="BD394" s="319"/>
    </row>
    <row r="395" spans="1:56" s="382" customFormat="1" ht="22.5" customHeight="1">
      <c r="A395" s="387"/>
      <c r="B395" s="384"/>
      <c r="C395" s="1107"/>
      <c r="D395" s="1107"/>
      <c r="E395" s="1107"/>
      <c r="F395" s="1107"/>
      <c r="G395" s="1107"/>
      <c r="H395" s="1107"/>
      <c r="I395" s="1107"/>
      <c r="J395" s="1107"/>
      <c r="K395" s="1107"/>
      <c r="L395" s="1107"/>
      <c r="M395" s="1107"/>
      <c r="N395" s="1107"/>
      <c r="O395" s="1107"/>
      <c r="P395" s="1108"/>
      <c r="Q395" s="1109"/>
      <c r="R395" s="1109"/>
      <c r="S395" s="1109"/>
      <c r="T395" s="1109"/>
      <c r="U395" s="1110"/>
      <c r="V395" s="1111"/>
      <c r="W395" s="1111"/>
      <c r="X395" s="1111"/>
      <c r="Y395" s="1111"/>
      <c r="Z395" s="1111"/>
      <c r="AA395" s="1112"/>
      <c r="AB395" s="387"/>
      <c r="AC395" s="319"/>
      <c r="AD395" s="333"/>
      <c r="AE395" s="327"/>
      <c r="AF395" s="327"/>
      <c r="AG395" s="327"/>
      <c r="AH395" s="327"/>
      <c r="AI395" s="327"/>
      <c r="AJ395" s="327"/>
      <c r="AK395" s="327"/>
      <c r="AL395" s="327"/>
      <c r="AM395" s="327"/>
      <c r="AN395" s="327"/>
      <c r="AO395" s="327"/>
      <c r="AP395" s="327"/>
      <c r="AQ395" s="327"/>
      <c r="AR395" s="327"/>
      <c r="AS395" s="327"/>
      <c r="AT395" s="327"/>
      <c r="AU395" s="327"/>
      <c r="AV395" s="327"/>
      <c r="AW395" s="327"/>
      <c r="AX395" s="327"/>
      <c r="AY395" s="327"/>
      <c r="AZ395" s="327"/>
      <c r="BA395" s="327"/>
      <c r="BB395" s="327"/>
      <c r="BC395" s="334"/>
      <c r="BD395" s="319"/>
    </row>
    <row r="396" spans="1:56" s="382" customFormat="1" ht="22.5" customHeight="1">
      <c r="A396" s="387"/>
      <c r="B396" s="384"/>
      <c r="C396" s="388"/>
      <c r="D396" s="388"/>
      <c r="E396" s="388"/>
      <c r="F396" s="388"/>
      <c r="G396" s="388"/>
      <c r="H396" s="388"/>
      <c r="I396" s="388"/>
      <c r="J396" s="388"/>
      <c r="K396" s="388"/>
      <c r="L396" s="388"/>
      <c r="M396" s="388"/>
      <c r="N396" s="388"/>
      <c r="O396" s="388"/>
      <c r="P396" s="389"/>
      <c r="Q396" s="389"/>
      <c r="R396" s="389"/>
      <c r="S396" s="389"/>
      <c r="T396" s="389"/>
      <c r="U396" s="390"/>
      <c r="V396" s="390"/>
      <c r="W396" s="390"/>
      <c r="X396" s="390"/>
      <c r="Y396" s="390"/>
      <c r="Z396" s="390"/>
      <c r="AA396" s="390"/>
      <c r="AB396" s="387"/>
      <c r="AC396" s="319"/>
      <c r="AD396" s="333"/>
      <c r="AE396" s="1080"/>
      <c r="AF396" s="1080"/>
      <c r="AG396" s="1080"/>
      <c r="AH396" s="1080"/>
      <c r="AI396" s="1080"/>
      <c r="AJ396" s="1080"/>
      <c r="AK396" s="1080"/>
      <c r="AL396" s="1080"/>
      <c r="AM396" s="1080"/>
      <c r="AN396" s="1080"/>
      <c r="AO396" s="1080"/>
      <c r="AP396" s="1080"/>
      <c r="AQ396" s="1080"/>
      <c r="AR396" s="1080"/>
      <c r="AS396" s="1080"/>
      <c r="AT396" s="1080"/>
      <c r="AU396" s="1080"/>
      <c r="AV396" s="1080"/>
      <c r="AW396" s="1080"/>
      <c r="AX396" s="1080"/>
      <c r="AY396" s="1080"/>
      <c r="AZ396" s="1080"/>
      <c r="BA396" s="1080"/>
      <c r="BB396" s="1080"/>
      <c r="BC396" s="334"/>
      <c r="BD396" s="319"/>
    </row>
    <row r="397" spans="1:56" s="382" customFormat="1" ht="22.5" customHeight="1">
      <c r="A397" s="387"/>
      <c r="B397" s="1083" t="s">
        <v>788</v>
      </c>
      <c r="C397" s="1083"/>
      <c r="D397" s="1083"/>
      <c r="E397" s="1083"/>
      <c r="F397" s="1083"/>
      <c r="G397" s="1083"/>
      <c r="H397" s="1083"/>
      <c r="I397" s="1083"/>
      <c r="J397" s="1083"/>
      <c r="K397" s="1083"/>
      <c r="L397" s="1083"/>
      <c r="M397" s="1083"/>
      <c r="N397" s="1083"/>
      <c r="O397" s="1083"/>
      <c r="P397" s="1083"/>
      <c r="Q397" s="1083"/>
      <c r="R397" s="1083"/>
      <c r="S397" s="1083"/>
      <c r="T397" s="1083"/>
      <c r="U397" s="1083"/>
      <c r="V397" s="1083"/>
      <c r="W397" s="1083"/>
      <c r="X397" s="1083"/>
      <c r="Y397" s="1083"/>
      <c r="Z397" s="1083"/>
      <c r="AA397" s="1083"/>
      <c r="AB397" s="387"/>
      <c r="AC397" s="319"/>
      <c r="AD397" s="333"/>
      <c r="AE397" s="1080"/>
      <c r="AF397" s="1080"/>
      <c r="AG397" s="1080"/>
      <c r="AH397" s="1080"/>
      <c r="AI397" s="1080"/>
      <c r="AJ397" s="1080"/>
      <c r="AK397" s="1080"/>
      <c r="AL397" s="1080"/>
      <c r="AM397" s="1080"/>
      <c r="AN397" s="1080"/>
      <c r="AO397" s="1080"/>
      <c r="AP397" s="1080"/>
      <c r="AQ397" s="1080"/>
      <c r="AR397" s="1080"/>
      <c r="AS397" s="1080"/>
      <c r="AT397" s="1080"/>
      <c r="AU397" s="1080"/>
      <c r="AV397" s="1080"/>
      <c r="AW397" s="1080"/>
      <c r="AX397" s="1080"/>
      <c r="AY397" s="1080"/>
      <c r="AZ397" s="1080"/>
      <c r="BA397" s="1080"/>
      <c r="BB397" s="1080"/>
      <c r="BC397" s="334"/>
      <c r="BD397" s="319"/>
    </row>
    <row r="398" spans="1:56" s="382" customFormat="1" ht="22.5" customHeight="1">
      <c r="A398" s="391"/>
      <c r="B398" s="1083"/>
      <c r="C398" s="1083"/>
      <c r="D398" s="1083"/>
      <c r="E398" s="1083"/>
      <c r="F398" s="1083"/>
      <c r="G398" s="1083"/>
      <c r="H398" s="1083"/>
      <c r="I398" s="1083"/>
      <c r="J398" s="1083"/>
      <c r="K398" s="1083"/>
      <c r="L398" s="1083"/>
      <c r="M398" s="1083"/>
      <c r="N398" s="1083"/>
      <c r="O398" s="1083"/>
      <c r="P398" s="1083"/>
      <c r="Q398" s="1083"/>
      <c r="R398" s="1083"/>
      <c r="S398" s="1083"/>
      <c r="T398" s="1083"/>
      <c r="U398" s="1083"/>
      <c r="V398" s="1083"/>
      <c r="W398" s="1083"/>
      <c r="X398" s="1083"/>
      <c r="Y398" s="1083"/>
      <c r="Z398" s="1083"/>
      <c r="AA398" s="1083"/>
      <c r="AC398" s="319"/>
      <c r="AD398" s="333"/>
      <c r="AE398" s="1080"/>
      <c r="AF398" s="1080"/>
      <c r="AG398" s="1080"/>
      <c r="AH398" s="1080"/>
      <c r="AI398" s="1080"/>
      <c r="AJ398" s="1080"/>
      <c r="AK398" s="1080"/>
      <c r="AL398" s="1080"/>
      <c r="AM398" s="1080"/>
      <c r="AN398" s="1080"/>
      <c r="AO398" s="1080"/>
      <c r="AP398" s="1080"/>
      <c r="AQ398" s="1080"/>
      <c r="AR398" s="1080"/>
      <c r="AS398" s="1080"/>
      <c r="AT398" s="1080"/>
      <c r="AU398" s="1080"/>
      <c r="AV398" s="1080"/>
      <c r="AW398" s="1080"/>
      <c r="AX398" s="1080"/>
      <c r="AY398" s="1080"/>
      <c r="AZ398" s="1080"/>
      <c r="BA398" s="1080"/>
      <c r="BB398" s="1080"/>
      <c r="BC398" s="334"/>
      <c r="BD398" s="319"/>
    </row>
    <row r="399" spans="1:56" s="385" customFormat="1" ht="22.5" customHeight="1">
      <c r="A399" s="383"/>
      <c r="B399" s="384"/>
      <c r="C399" s="1103" t="s">
        <v>789</v>
      </c>
      <c r="D399" s="1103"/>
      <c r="E399" s="1103"/>
      <c r="F399" s="1103"/>
      <c r="G399" s="1103"/>
      <c r="H399" s="1103"/>
      <c r="I399" s="1103"/>
      <c r="J399" s="1103"/>
      <c r="K399" s="1103"/>
      <c r="L399" s="1103"/>
      <c r="M399" s="1103"/>
      <c r="N399" s="1103"/>
      <c r="O399" s="1103"/>
      <c r="P399" s="1104" t="s">
        <v>697</v>
      </c>
      <c r="Q399" s="1105"/>
      <c r="R399" s="1105"/>
      <c r="S399" s="1105"/>
      <c r="T399" s="1105"/>
      <c r="U399" s="1105"/>
      <c r="V399" s="1105"/>
      <c r="W399" s="1105"/>
      <c r="X399" s="1105"/>
      <c r="Y399" s="1105"/>
      <c r="Z399" s="1105"/>
      <c r="AA399" s="1106"/>
      <c r="AB399" s="383"/>
      <c r="AC399" s="319"/>
      <c r="AD399" s="333"/>
      <c r="AE399" s="327"/>
      <c r="AF399" s="327"/>
      <c r="AG399" s="327"/>
      <c r="AH399" s="327"/>
      <c r="AI399" s="327"/>
      <c r="AJ399" s="327"/>
      <c r="AK399" s="327"/>
      <c r="AL399" s="327"/>
      <c r="AM399" s="327"/>
      <c r="AN399" s="327"/>
      <c r="AO399" s="327"/>
      <c r="AP399" s="327"/>
      <c r="AQ399" s="327"/>
      <c r="AR399" s="327"/>
      <c r="AS399" s="327"/>
      <c r="AT399" s="327"/>
      <c r="AU399" s="327"/>
      <c r="AV399" s="327"/>
      <c r="AW399" s="327"/>
      <c r="AX399" s="327"/>
      <c r="AY399" s="327"/>
      <c r="AZ399" s="327"/>
      <c r="BA399" s="327"/>
      <c r="BB399" s="327"/>
      <c r="BC399" s="334"/>
      <c r="BD399" s="319"/>
    </row>
    <row r="400" spans="1:56" s="385" customFormat="1" ht="22.5" customHeight="1">
      <c r="A400" s="383"/>
      <c r="B400" s="384"/>
      <c r="C400" s="1098"/>
      <c r="D400" s="1098"/>
      <c r="E400" s="1098"/>
      <c r="F400" s="1098"/>
      <c r="G400" s="1098"/>
      <c r="H400" s="1098"/>
      <c r="I400" s="1098"/>
      <c r="J400" s="1098"/>
      <c r="K400" s="1098"/>
      <c r="L400" s="1098"/>
      <c r="M400" s="1098"/>
      <c r="N400" s="1098"/>
      <c r="O400" s="1098"/>
      <c r="P400" s="1099"/>
      <c r="Q400" s="1100"/>
      <c r="R400" s="1100"/>
      <c r="S400" s="1100"/>
      <c r="T400" s="1100"/>
      <c r="U400" s="1100"/>
      <c r="V400" s="1100"/>
      <c r="W400" s="1100"/>
      <c r="X400" s="1100"/>
      <c r="Y400" s="1100"/>
      <c r="Z400" s="1100"/>
      <c r="AA400" s="1101"/>
      <c r="AB400" s="383"/>
      <c r="AC400" s="319"/>
      <c r="AD400" s="333"/>
      <c r="AE400" s="327"/>
      <c r="AF400" s="327"/>
      <c r="AG400" s="327"/>
      <c r="AH400" s="327"/>
      <c r="AI400" s="327"/>
      <c r="AJ400" s="327"/>
      <c r="AK400" s="327"/>
      <c r="AL400" s="327"/>
      <c r="AM400" s="327"/>
      <c r="AN400" s="327"/>
      <c r="AO400" s="327"/>
      <c r="AP400" s="327"/>
      <c r="AQ400" s="327"/>
      <c r="AR400" s="327"/>
      <c r="AS400" s="327"/>
      <c r="AT400" s="327"/>
      <c r="AU400" s="327"/>
      <c r="AV400" s="327"/>
      <c r="AW400" s="327"/>
      <c r="AX400" s="327"/>
      <c r="AY400" s="327"/>
      <c r="AZ400" s="327"/>
      <c r="BA400" s="327"/>
      <c r="BB400" s="327"/>
      <c r="BC400" s="334"/>
      <c r="BD400" s="319"/>
    </row>
    <row r="401" spans="1:56" s="385" customFormat="1" ht="22.5" customHeight="1">
      <c r="A401" s="383"/>
      <c r="B401" s="384"/>
      <c r="C401" s="1098"/>
      <c r="D401" s="1098"/>
      <c r="E401" s="1098"/>
      <c r="F401" s="1098"/>
      <c r="G401" s="1098"/>
      <c r="H401" s="1098"/>
      <c r="I401" s="1098"/>
      <c r="J401" s="1098"/>
      <c r="K401" s="1098"/>
      <c r="L401" s="1098"/>
      <c r="M401" s="1098"/>
      <c r="N401" s="1098"/>
      <c r="O401" s="1098"/>
      <c r="P401" s="1099"/>
      <c r="Q401" s="1100"/>
      <c r="R401" s="1100"/>
      <c r="S401" s="1100"/>
      <c r="T401" s="1100"/>
      <c r="U401" s="1100"/>
      <c r="V401" s="1100"/>
      <c r="W401" s="1100"/>
      <c r="X401" s="1100"/>
      <c r="Y401" s="1100"/>
      <c r="Z401" s="1100"/>
      <c r="AA401" s="1101"/>
      <c r="AB401" s="383"/>
      <c r="AC401" s="319"/>
      <c r="AD401" s="333"/>
      <c r="AE401" s="1080"/>
      <c r="AF401" s="1080"/>
      <c r="AG401" s="1080"/>
      <c r="AH401" s="1080"/>
      <c r="AI401" s="1080"/>
      <c r="AJ401" s="1080"/>
      <c r="AK401" s="1080"/>
      <c r="AL401" s="1080"/>
      <c r="AM401" s="1080"/>
      <c r="AN401" s="1080"/>
      <c r="AO401" s="1080"/>
      <c r="AP401" s="1080"/>
      <c r="AQ401" s="1080"/>
      <c r="AR401" s="1080"/>
      <c r="AS401" s="1080"/>
      <c r="AT401" s="1080"/>
      <c r="AU401" s="1080"/>
      <c r="AV401" s="1080"/>
      <c r="AW401" s="1080"/>
      <c r="AX401" s="1080"/>
      <c r="AY401" s="1080"/>
      <c r="AZ401" s="1080"/>
      <c r="BA401" s="1080"/>
      <c r="BB401" s="1080"/>
      <c r="BC401" s="334"/>
      <c r="BD401" s="319"/>
    </row>
    <row r="402" spans="1:56" s="385" customFormat="1" ht="22.5" customHeight="1">
      <c r="A402" s="383"/>
      <c r="B402" s="384"/>
      <c r="C402" s="1098"/>
      <c r="D402" s="1098"/>
      <c r="E402" s="1098"/>
      <c r="F402" s="1098"/>
      <c r="G402" s="1098"/>
      <c r="H402" s="1098"/>
      <c r="I402" s="1098"/>
      <c r="J402" s="1098"/>
      <c r="K402" s="1098"/>
      <c r="L402" s="1098"/>
      <c r="M402" s="1098"/>
      <c r="N402" s="1098"/>
      <c r="O402" s="1098"/>
      <c r="P402" s="1099"/>
      <c r="Q402" s="1100"/>
      <c r="R402" s="1100"/>
      <c r="S402" s="1100"/>
      <c r="T402" s="1100"/>
      <c r="U402" s="1100"/>
      <c r="V402" s="1100"/>
      <c r="W402" s="1100"/>
      <c r="X402" s="1100"/>
      <c r="Y402" s="1100"/>
      <c r="Z402" s="1100"/>
      <c r="AA402" s="1101"/>
      <c r="AB402" s="383"/>
      <c r="AC402" s="319"/>
      <c r="AD402" s="333"/>
      <c r="AE402" s="1080"/>
      <c r="AF402" s="1080"/>
      <c r="AG402" s="1080"/>
      <c r="AH402" s="1080"/>
      <c r="AI402" s="1080"/>
      <c r="AJ402" s="1080"/>
      <c r="AK402" s="1080"/>
      <c r="AL402" s="1080"/>
      <c r="AM402" s="1080"/>
      <c r="AN402" s="1080"/>
      <c r="AO402" s="1080"/>
      <c r="AP402" s="1080"/>
      <c r="AQ402" s="1080"/>
      <c r="AR402" s="1080"/>
      <c r="AS402" s="1080"/>
      <c r="AT402" s="1080"/>
      <c r="AU402" s="1080"/>
      <c r="AV402" s="1080"/>
      <c r="AW402" s="1080"/>
      <c r="AX402" s="1080"/>
      <c r="AY402" s="1080"/>
      <c r="AZ402" s="1080"/>
      <c r="BA402" s="1080"/>
      <c r="BB402" s="1080"/>
      <c r="BC402" s="334"/>
      <c r="BD402" s="319"/>
    </row>
    <row r="403" spans="1:56" s="385" customFormat="1" ht="22.5" customHeight="1">
      <c r="A403" s="383"/>
      <c r="B403" s="384"/>
      <c r="C403" s="1098"/>
      <c r="D403" s="1098"/>
      <c r="E403" s="1098"/>
      <c r="F403" s="1098"/>
      <c r="G403" s="1098"/>
      <c r="H403" s="1098"/>
      <c r="I403" s="1098"/>
      <c r="J403" s="1098"/>
      <c r="K403" s="1098"/>
      <c r="L403" s="1098"/>
      <c r="M403" s="1098"/>
      <c r="N403" s="1098"/>
      <c r="O403" s="1098"/>
      <c r="P403" s="1099"/>
      <c r="Q403" s="1100"/>
      <c r="R403" s="1100"/>
      <c r="S403" s="1100"/>
      <c r="T403" s="1100"/>
      <c r="U403" s="1100"/>
      <c r="V403" s="1100"/>
      <c r="W403" s="1100"/>
      <c r="X403" s="1100"/>
      <c r="Y403" s="1100"/>
      <c r="Z403" s="1100"/>
      <c r="AA403" s="1101"/>
      <c r="AB403" s="383"/>
      <c r="AC403" s="319"/>
      <c r="AD403" s="333"/>
      <c r="AE403" s="1080"/>
      <c r="AF403" s="1080"/>
      <c r="AG403" s="1080"/>
      <c r="AH403" s="1080"/>
      <c r="AI403" s="1080"/>
      <c r="AJ403" s="1080"/>
      <c r="AK403" s="1080"/>
      <c r="AL403" s="1080"/>
      <c r="AM403" s="1080"/>
      <c r="AN403" s="1080"/>
      <c r="AO403" s="1080"/>
      <c r="AP403" s="1080"/>
      <c r="AQ403" s="1080"/>
      <c r="AR403" s="1080"/>
      <c r="AS403" s="1080"/>
      <c r="AT403" s="1080"/>
      <c r="AU403" s="1080"/>
      <c r="AV403" s="1080"/>
      <c r="AW403" s="1080"/>
      <c r="AX403" s="1080"/>
      <c r="AY403" s="1080"/>
      <c r="AZ403" s="1080"/>
      <c r="BA403" s="1080"/>
      <c r="BB403" s="1080"/>
      <c r="BC403" s="334"/>
      <c r="BD403" s="319"/>
    </row>
    <row r="404" spans="1:56" s="385" customFormat="1" ht="22.5" customHeight="1">
      <c r="A404" s="383"/>
      <c r="B404" s="384"/>
      <c r="C404" s="1098"/>
      <c r="D404" s="1098"/>
      <c r="E404" s="1098"/>
      <c r="F404" s="1098"/>
      <c r="G404" s="1098"/>
      <c r="H404" s="1098"/>
      <c r="I404" s="1098"/>
      <c r="J404" s="1098"/>
      <c r="K404" s="1098"/>
      <c r="L404" s="1098"/>
      <c r="M404" s="1098"/>
      <c r="N404" s="1098"/>
      <c r="O404" s="1098"/>
      <c r="P404" s="1099"/>
      <c r="Q404" s="1100"/>
      <c r="R404" s="1100"/>
      <c r="S404" s="1100"/>
      <c r="T404" s="1100"/>
      <c r="U404" s="1100"/>
      <c r="V404" s="1100"/>
      <c r="W404" s="1100"/>
      <c r="X404" s="1100"/>
      <c r="Y404" s="1100"/>
      <c r="Z404" s="1100"/>
      <c r="AA404" s="1101"/>
      <c r="AB404" s="383"/>
      <c r="AC404" s="319"/>
      <c r="AD404" s="333"/>
      <c r="AE404" s="1080"/>
      <c r="AF404" s="1080"/>
      <c r="AG404" s="1080"/>
      <c r="AH404" s="1080"/>
      <c r="AI404" s="1080"/>
      <c r="AJ404" s="1080"/>
      <c r="AK404" s="1080"/>
      <c r="AL404" s="1080"/>
      <c r="AM404" s="1080"/>
      <c r="AN404" s="1080"/>
      <c r="AO404" s="1080"/>
      <c r="AP404" s="1080"/>
      <c r="AQ404" s="1080"/>
      <c r="AR404" s="1080"/>
      <c r="AS404" s="1080"/>
      <c r="AT404" s="1080"/>
      <c r="AU404" s="1080"/>
      <c r="AV404" s="1080"/>
      <c r="AW404" s="1080"/>
      <c r="AX404" s="1080"/>
      <c r="AY404" s="1080"/>
      <c r="AZ404" s="1080"/>
      <c r="BA404" s="1080"/>
      <c r="BB404" s="1080"/>
      <c r="BC404" s="334"/>
      <c r="BD404" s="319"/>
    </row>
    <row r="405" spans="1:56" s="385" customFormat="1" ht="22.5" customHeight="1">
      <c r="A405" s="383"/>
      <c r="B405" s="384"/>
      <c r="C405" s="1098"/>
      <c r="D405" s="1098"/>
      <c r="E405" s="1098"/>
      <c r="F405" s="1098"/>
      <c r="G405" s="1098"/>
      <c r="H405" s="1098"/>
      <c r="I405" s="1098"/>
      <c r="J405" s="1098"/>
      <c r="K405" s="1098"/>
      <c r="L405" s="1098"/>
      <c r="M405" s="1098"/>
      <c r="N405" s="1098"/>
      <c r="O405" s="1098"/>
      <c r="P405" s="1099"/>
      <c r="Q405" s="1100"/>
      <c r="R405" s="1100"/>
      <c r="S405" s="1100"/>
      <c r="T405" s="1100"/>
      <c r="U405" s="1100"/>
      <c r="V405" s="1100"/>
      <c r="W405" s="1100"/>
      <c r="X405" s="1100"/>
      <c r="Y405" s="1100"/>
      <c r="Z405" s="1100"/>
      <c r="AA405" s="1101"/>
      <c r="AB405" s="383"/>
      <c r="AC405" s="319"/>
      <c r="AD405" s="333"/>
      <c r="AE405" s="1080"/>
      <c r="AF405" s="1080"/>
      <c r="AG405" s="1080"/>
      <c r="AH405" s="1080"/>
      <c r="AI405" s="1080"/>
      <c r="AJ405" s="1080"/>
      <c r="AK405" s="1080"/>
      <c r="AL405" s="1080"/>
      <c r="AM405" s="1080"/>
      <c r="AN405" s="1080"/>
      <c r="AO405" s="1080"/>
      <c r="AP405" s="1080"/>
      <c r="AQ405" s="1080"/>
      <c r="AR405" s="1080"/>
      <c r="AS405" s="1080"/>
      <c r="AT405" s="1080"/>
      <c r="AU405" s="1080"/>
      <c r="AV405" s="1080"/>
      <c r="AW405" s="1080"/>
      <c r="AX405" s="1080"/>
      <c r="AY405" s="1080"/>
      <c r="AZ405" s="1080"/>
      <c r="BA405" s="1080"/>
      <c r="BB405" s="1080"/>
      <c r="BC405" s="334"/>
      <c r="BD405" s="319"/>
    </row>
    <row r="406" spans="2:56" s="387" customFormat="1" ht="22.5" customHeight="1" thickBot="1">
      <c r="B406" s="392"/>
      <c r="C406" s="1098"/>
      <c r="D406" s="1098"/>
      <c r="E406" s="1098"/>
      <c r="F406" s="1098"/>
      <c r="G406" s="1098"/>
      <c r="H406" s="1098"/>
      <c r="I406" s="1098"/>
      <c r="J406" s="1098"/>
      <c r="K406" s="1098"/>
      <c r="L406" s="1098"/>
      <c r="M406" s="1098"/>
      <c r="N406" s="1098"/>
      <c r="O406" s="1098"/>
      <c r="P406" s="1099"/>
      <c r="Q406" s="1100"/>
      <c r="R406" s="1100"/>
      <c r="S406" s="1100"/>
      <c r="T406" s="1100"/>
      <c r="U406" s="1100"/>
      <c r="V406" s="1100"/>
      <c r="W406" s="1100"/>
      <c r="X406" s="1100"/>
      <c r="Y406" s="1100"/>
      <c r="Z406" s="1100"/>
      <c r="AA406" s="1101"/>
      <c r="AC406" s="319"/>
      <c r="AD406" s="340"/>
      <c r="AE406" s="1102"/>
      <c r="AF406" s="1102"/>
      <c r="AG406" s="1102"/>
      <c r="AH406" s="1102"/>
      <c r="AI406" s="1102"/>
      <c r="AJ406" s="1102"/>
      <c r="AK406" s="1102"/>
      <c r="AL406" s="1102"/>
      <c r="AM406" s="1102"/>
      <c r="AN406" s="1102"/>
      <c r="AO406" s="1102"/>
      <c r="AP406" s="1102"/>
      <c r="AQ406" s="1102"/>
      <c r="AR406" s="1102"/>
      <c r="AS406" s="1102"/>
      <c r="AT406" s="1102"/>
      <c r="AU406" s="1102"/>
      <c r="AV406" s="1102"/>
      <c r="AW406" s="1102"/>
      <c r="AX406" s="1102"/>
      <c r="AY406" s="1102"/>
      <c r="AZ406" s="1102"/>
      <c r="BA406" s="1102"/>
      <c r="BB406" s="1102"/>
      <c r="BC406" s="342"/>
      <c r="BD406" s="319"/>
    </row>
    <row r="407" spans="2:56" s="387" customFormat="1" ht="3.75" customHeight="1">
      <c r="B407" s="393"/>
      <c r="C407" s="393"/>
      <c r="AC407" s="319"/>
      <c r="AD407" s="319"/>
      <c r="AE407" s="319"/>
      <c r="AF407" s="319"/>
      <c r="AG407" s="319"/>
      <c r="AH407" s="319"/>
      <c r="AI407" s="319"/>
      <c r="AJ407" s="319"/>
      <c r="AK407" s="319"/>
      <c r="AL407" s="319"/>
      <c r="AM407" s="319"/>
      <c r="AN407" s="319"/>
      <c r="AO407" s="319"/>
      <c r="AP407" s="319"/>
      <c r="AQ407" s="319"/>
      <c r="AR407" s="319"/>
      <c r="AS407" s="319"/>
      <c r="AT407" s="319"/>
      <c r="AU407" s="319"/>
      <c r="AV407" s="319"/>
      <c r="AW407" s="319"/>
      <c r="AX407" s="319"/>
      <c r="AY407" s="319"/>
      <c r="AZ407" s="319"/>
      <c r="BA407" s="319"/>
      <c r="BB407" s="319"/>
      <c r="BC407" s="319"/>
      <c r="BD407" s="319"/>
    </row>
    <row r="408" spans="29:56" s="346" customFormat="1" ht="3.75" customHeight="1" thickBot="1">
      <c r="AC408" s="319"/>
      <c r="AD408" s="319"/>
      <c r="AE408" s="319"/>
      <c r="AF408" s="319"/>
      <c r="AG408" s="319"/>
      <c r="AH408" s="319"/>
      <c r="AI408" s="319"/>
      <c r="AJ408" s="319"/>
      <c r="AK408" s="319"/>
      <c r="AL408" s="319"/>
      <c r="AM408" s="319"/>
      <c r="AN408" s="319"/>
      <c r="AO408" s="319"/>
      <c r="AP408" s="319"/>
      <c r="AQ408" s="319"/>
      <c r="AR408" s="319"/>
      <c r="AS408" s="319"/>
      <c r="AT408" s="319"/>
      <c r="AU408" s="319"/>
      <c r="AV408" s="319"/>
      <c r="AW408" s="319"/>
      <c r="AX408" s="319"/>
      <c r="AY408" s="319"/>
      <c r="AZ408" s="319"/>
      <c r="BA408" s="319"/>
      <c r="BB408" s="319"/>
      <c r="BC408" s="319"/>
      <c r="BD408" s="319"/>
    </row>
    <row r="409" spans="2:56" s="346" customFormat="1" ht="22.5" customHeight="1">
      <c r="B409" s="1083" t="s">
        <v>790</v>
      </c>
      <c r="C409" s="1083"/>
      <c r="D409" s="1083"/>
      <c r="E409" s="1083"/>
      <c r="F409" s="1083"/>
      <c r="G409" s="1083"/>
      <c r="H409" s="1083"/>
      <c r="I409" s="1083"/>
      <c r="J409" s="1083"/>
      <c r="K409" s="1083"/>
      <c r="L409" s="1083"/>
      <c r="M409" s="1083"/>
      <c r="N409" s="1083"/>
      <c r="O409" s="1083"/>
      <c r="P409" s="1083"/>
      <c r="Q409" s="1083"/>
      <c r="R409" s="1083"/>
      <c r="S409" s="1083"/>
      <c r="T409" s="1083"/>
      <c r="U409" s="1083"/>
      <c r="V409" s="1083"/>
      <c r="W409" s="1083"/>
      <c r="X409" s="1083"/>
      <c r="Y409" s="1083"/>
      <c r="Z409" s="347"/>
      <c r="AA409" s="347"/>
      <c r="AC409" s="319"/>
      <c r="AD409" s="1084"/>
      <c r="AE409" s="1085"/>
      <c r="AF409" s="1085"/>
      <c r="AG409" s="1085"/>
      <c r="AH409" s="1085"/>
      <c r="AI409" s="1085"/>
      <c r="AJ409" s="1085"/>
      <c r="AK409" s="1085"/>
      <c r="AL409" s="1085"/>
      <c r="AM409" s="1085"/>
      <c r="AN409" s="1085"/>
      <c r="AO409" s="1085"/>
      <c r="AP409" s="1085"/>
      <c r="AQ409" s="1085"/>
      <c r="AR409" s="1085"/>
      <c r="AS409" s="1085"/>
      <c r="AT409" s="1085"/>
      <c r="AU409" s="1085"/>
      <c r="AV409" s="1085"/>
      <c r="AW409" s="1085"/>
      <c r="AX409" s="1085"/>
      <c r="AY409" s="1085"/>
      <c r="AZ409" s="1085"/>
      <c r="BA409" s="1085"/>
      <c r="BB409" s="364"/>
      <c r="BC409" s="365"/>
      <c r="BD409" s="319"/>
    </row>
    <row r="410" spans="2:56" s="346" customFormat="1" ht="22.5" customHeight="1">
      <c r="B410" s="1083"/>
      <c r="C410" s="1083"/>
      <c r="D410" s="1083"/>
      <c r="E410" s="1083"/>
      <c r="F410" s="1083"/>
      <c r="G410" s="1083"/>
      <c r="H410" s="1083"/>
      <c r="I410" s="1083"/>
      <c r="J410" s="1083"/>
      <c r="K410" s="1083"/>
      <c r="L410" s="1083"/>
      <c r="M410" s="1083"/>
      <c r="N410" s="1083"/>
      <c r="O410" s="1083"/>
      <c r="P410" s="1083"/>
      <c r="Q410" s="1083"/>
      <c r="R410" s="1083"/>
      <c r="S410" s="1083"/>
      <c r="T410" s="1083"/>
      <c r="U410" s="1083"/>
      <c r="V410" s="1083"/>
      <c r="W410" s="1083"/>
      <c r="X410" s="1083"/>
      <c r="Y410" s="1083"/>
      <c r="Z410" s="330"/>
      <c r="AA410" s="347"/>
      <c r="AC410" s="319"/>
      <c r="AD410" s="1086"/>
      <c r="AE410" s="1087"/>
      <c r="AF410" s="1087"/>
      <c r="AG410" s="1087"/>
      <c r="AH410" s="1087"/>
      <c r="AI410" s="1087"/>
      <c r="AJ410" s="1087"/>
      <c r="AK410" s="1087"/>
      <c r="AL410" s="1087"/>
      <c r="AM410" s="1087"/>
      <c r="AN410" s="1087"/>
      <c r="AO410" s="1087"/>
      <c r="AP410" s="1087"/>
      <c r="AQ410" s="1087"/>
      <c r="AR410" s="1087"/>
      <c r="AS410" s="1087"/>
      <c r="AT410" s="1087"/>
      <c r="AU410" s="1087"/>
      <c r="AV410" s="1087"/>
      <c r="AW410" s="1087"/>
      <c r="AX410" s="1087"/>
      <c r="AY410" s="1087"/>
      <c r="AZ410" s="1087"/>
      <c r="BA410" s="1087"/>
      <c r="BB410" s="336"/>
      <c r="BC410" s="334"/>
      <c r="BD410" s="319"/>
    </row>
    <row r="411" spans="2:56" s="346" customFormat="1" ht="22.5" customHeight="1">
      <c r="B411" s="347"/>
      <c r="C411" s="332"/>
      <c r="D411" s="332"/>
      <c r="E411" s="332"/>
      <c r="F411" s="332"/>
      <c r="G411" s="332"/>
      <c r="H411" s="332"/>
      <c r="I411" s="332"/>
      <c r="J411" s="332"/>
      <c r="K411" s="332"/>
      <c r="L411" s="332"/>
      <c r="M411" s="332"/>
      <c r="N411" s="332"/>
      <c r="O411" s="332"/>
      <c r="P411" s="332"/>
      <c r="Q411" s="332"/>
      <c r="R411" s="332"/>
      <c r="S411" s="332"/>
      <c r="T411" s="332"/>
      <c r="U411" s="332"/>
      <c r="V411" s="332"/>
      <c r="W411" s="332"/>
      <c r="X411" s="332"/>
      <c r="Y411" s="332"/>
      <c r="Z411" s="347"/>
      <c r="AA411" s="347"/>
      <c r="AC411" s="319"/>
      <c r="AD411" s="333"/>
      <c r="AE411" s="1080"/>
      <c r="AF411" s="1080"/>
      <c r="AG411" s="1080"/>
      <c r="AH411" s="1080"/>
      <c r="AI411" s="1080"/>
      <c r="AJ411" s="1080"/>
      <c r="AK411" s="1080"/>
      <c r="AL411" s="1080"/>
      <c r="AM411" s="1080"/>
      <c r="AN411" s="1080"/>
      <c r="AO411" s="1080"/>
      <c r="AP411" s="1080"/>
      <c r="AQ411" s="1080"/>
      <c r="AR411" s="1080"/>
      <c r="AS411" s="1080"/>
      <c r="AT411" s="1080"/>
      <c r="AU411" s="1080"/>
      <c r="AV411" s="1080"/>
      <c r="AW411" s="1080"/>
      <c r="AX411" s="1080"/>
      <c r="AY411" s="1080"/>
      <c r="AZ411" s="1080"/>
      <c r="BA411" s="1080"/>
      <c r="BB411" s="1080"/>
      <c r="BC411" s="334"/>
      <c r="BD411" s="319"/>
    </row>
    <row r="412" spans="2:56" s="346" customFormat="1" ht="22.5" customHeight="1">
      <c r="B412" s="347"/>
      <c r="C412" s="1088"/>
      <c r="D412" s="1089"/>
      <c r="E412" s="1089"/>
      <c r="F412" s="1089"/>
      <c r="G412" s="1089"/>
      <c r="H412" s="1089"/>
      <c r="I412" s="1089"/>
      <c r="J412" s="1089"/>
      <c r="K412" s="1089"/>
      <c r="L412" s="1089"/>
      <c r="M412" s="1089"/>
      <c r="N412" s="1089"/>
      <c r="O412" s="1089"/>
      <c r="P412" s="1089"/>
      <c r="Q412" s="1089"/>
      <c r="R412" s="1089"/>
      <c r="S412" s="1089"/>
      <c r="T412" s="1089"/>
      <c r="U412" s="1089"/>
      <c r="V412" s="1089"/>
      <c r="W412" s="1089"/>
      <c r="X412" s="1089"/>
      <c r="Y412" s="1089"/>
      <c r="Z412" s="1090"/>
      <c r="AA412" s="347"/>
      <c r="AC412" s="319"/>
      <c r="AD412" s="333"/>
      <c r="AE412" s="1080"/>
      <c r="AF412" s="1080"/>
      <c r="AG412" s="1080"/>
      <c r="AH412" s="1080"/>
      <c r="AI412" s="1080"/>
      <c r="AJ412" s="1080"/>
      <c r="AK412" s="1080"/>
      <c r="AL412" s="1080"/>
      <c r="AM412" s="1080"/>
      <c r="AN412" s="1080"/>
      <c r="AO412" s="1080"/>
      <c r="AP412" s="1080"/>
      <c r="AQ412" s="1080"/>
      <c r="AR412" s="1080"/>
      <c r="AS412" s="1080"/>
      <c r="AT412" s="1080"/>
      <c r="AU412" s="1080"/>
      <c r="AV412" s="1080"/>
      <c r="AW412" s="1080"/>
      <c r="AX412" s="1080"/>
      <c r="AY412" s="1080"/>
      <c r="AZ412" s="1080"/>
      <c r="BA412" s="1080"/>
      <c r="BB412" s="1080"/>
      <c r="BC412" s="334"/>
      <c r="BD412" s="319"/>
    </row>
    <row r="413" spans="2:56" s="346" customFormat="1" ht="22.5" customHeight="1">
      <c r="B413" s="347"/>
      <c r="C413" s="1091"/>
      <c r="D413" s="1092"/>
      <c r="E413" s="1092"/>
      <c r="F413" s="1092"/>
      <c r="G413" s="1092"/>
      <c r="H413" s="1092"/>
      <c r="I413" s="1092"/>
      <c r="J413" s="1092"/>
      <c r="K413" s="1092"/>
      <c r="L413" s="1092"/>
      <c r="M413" s="1092"/>
      <c r="N413" s="1092"/>
      <c r="O413" s="1092"/>
      <c r="P413" s="1092"/>
      <c r="Q413" s="1092"/>
      <c r="R413" s="1092"/>
      <c r="S413" s="1092"/>
      <c r="T413" s="1092"/>
      <c r="U413" s="1092"/>
      <c r="V413" s="1092"/>
      <c r="W413" s="1092"/>
      <c r="X413" s="1092"/>
      <c r="Y413" s="1092"/>
      <c r="Z413" s="1093"/>
      <c r="AA413" s="347"/>
      <c r="AC413" s="319"/>
      <c r="AD413" s="1097" t="s">
        <v>791</v>
      </c>
      <c r="AE413" s="1083"/>
      <c r="AF413" s="1083"/>
      <c r="AG413" s="1083"/>
      <c r="AH413" s="1083"/>
      <c r="AI413" s="1083"/>
      <c r="AJ413" s="1083"/>
      <c r="AK413" s="1083"/>
      <c r="AL413" s="1083"/>
      <c r="AM413" s="1083"/>
      <c r="AN413" s="1083"/>
      <c r="AO413" s="1083"/>
      <c r="AP413" s="1083"/>
      <c r="AQ413" s="1083"/>
      <c r="AR413" s="1083"/>
      <c r="AS413" s="1083"/>
      <c r="AT413" s="1083"/>
      <c r="AU413" s="1083"/>
      <c r="AV413" s="1083"/>
      <c r="AW413" s="1083"/>
      <c r="AX413" s="1083"/>
      <c r="AY413" s="1083"/>
      <c r="AZ413" s="1083"/>
      <c r="BA413" s="1083"/>
      <c r="BB413" s="336"/>
      <c r="BC413" s="334"/>
      <c r="BD413" s="319"/>
    </row>
    <row r="414" spans="2:56" s="346" customFormat="1" ht="22.5" customHeight="1">
      <c r="B414" s="347"/>
      <c r="C414" s="1091"/>
      <c r="D414" s="1092"/>
      <c r="E414" s="1092"/>
      <c r="F414" s="1092"/>
      <c r="G414" s="1092"/>
      <c r="H414" s="1092"/>
      <c r="I414" s="1092"/>
      <c r="J414" s="1092"/>
      <c r="K414" s="1092"/>
      <c r="L414" s="1092"/>
      <c r="M414" s="1092"/>
      <c r="N414" s="1092"/>
      <c r="O414" s="1092"/>
      <c r="P414" s="1092"/>
      <c r="Q414" s="1092"/>
      <c r="R414" s="1092"/>
      <c r="S414" s="1092"/>
      <c r="T414" s="1092"/>
      <c r="U414" s="1092"/>
      <c r="V414" s="1092"/>
      <c r="W414" s="1092"/>
      <c r="X414" s="1092"/>
      <c r="Y414" s="1092"/>
      <c r="Z414" s="1093"/>
      <c r="AA414" s="347"/>
      <c r="AC414" s="319"/>
      <c r="AD414" s="1097"/>
      <c r="AE414" s="1083"/>
      <c r="AF414" s="1083"/>
      <c r="AG414" s="1083"/>
      <c r="AH414" s="1083"/>
      <c r="AI414" s="1083"/>
      <c r="AJ414" s="1083"/>
      <c r="AK414" s="1083"/>
      <c r="AL414" s="1083"/>
      <c r="AM414" s="1083"/>
      <c r="AN414" s="1083"/>
      <c r="AO414" s="1083"/>
      <c r="AP414" s="1083"/>
      <c r="AQ414" s="1083"/>
      <c r="AR414" s="1083"/>
      <c r="AS414" s="1083"/>
      <c r="AT414" s="1083"/>
      <c r="AU414" s="1083"/>
      <c r="AV414" s="1083"/>
      <c r="AW414" s="1083"/>
      <c r="AX414" s="1083"/>
      <c r="AY414" s="1083"/>
      <c r="AZ414" s="1083"/>
      <c r="BA414" s="1083"/>
      <c r="BB414" s="336"/>
      <c r="BC414" s="334"/>
      <c r="BD414" s="319"/>
    </row>
    <row r="415" spans="2:56" s="346" customFormat="1" ht="22.5" customHeight="1">
      <c r="B415" s="347"/>
      <c r="C415" s="1091"/>
      <c r="D415" s="1092"/>
      <c r="E415" s="1092"/>
      <c r="F415" s="1092"/>
      <c r="G415" s="1092"/>
      <c r="H415" s="1092"/>
      <c r="I415" s="1092"/>
      <c r="J415" s="1092"/>
      <c r="K415" s="1092"/>
      <c r="L415" s="1092"/>
      <c r="M415" s="1092"/>
      <c r="N415" s="1092"/>
      <c r="O415" s="1092"/>
      <c r="P415" s="1092"/>
      <c r="Q415" s="1092"/>
      <c r="R415" s="1092"/>
      <c r="S415" s="1092"/>
      <c r="T415" s="1092"/>
      <c r="U415" s="1092"/>
      <c r="V415" s="1092"/>
      <c r="W415" s="1092"/>
      <c r="X415" s="1092"/>
      <c r="Y415" s="1092"/>
      <c r="Z415" s="1093"/>
      <c r="AA415" s="347"/>
      <c r="AC415" s="319"/>
      <c r="AD415" s="333"/>
      <c r="AE415" s="327"/>
      <c r="AF415" s="327"/>
      <c r="AG415" s="327"/>
      <c r="AH415" s="327"/>
      <c r="AI415" s="327"/>
      <c r="AJ415" s="327"/>
      <c r="AK415" s="327"/>
      <c r="AL415" s="327"/>
      <c r="AM415" s="327"/>
      <c r="AN415" s="327"/>
      <c r="AO415" s="327"/>
      <c r="AP415" s="327"/>
      <c r="AQ415" s="327"/>
      <c r="AR415" s="327"/>
      <c r="AS415" s="327"/>
      <c r="AT415" s="327"/>
      <c r="AU415" s="327"/>
      <c r="AV415" s="327"/>
      <c r="AW415" s="327"/>
      <c r="AX415" s="327"/>
      <c r="AY415" s="327"/>
      <c r="AZ415" s="327"/>
      <c r="BA415" s="327"/>
      <c r="BB415" s="327"/>
      <c r="BC415" s="334"/>
      <c r="BD415" s="319"/>
    </row>
    <row r="416" spans="2:56" s="346" customFormat="1" ht="22.5" customHeight="1">
      <c r="B416" s="347"/>
      <c r="C416" s="1091"/>
      <c r="D416" s="1092"/>
      <c r="E416" s="1092"/>
      <c r="F416" s="1092"/>
      <c r="G416" s="1092"/>
      <c r="H416" s="1092"/>
      <c r="I416" s="1092"/>
      <c r="J416" s="1092"/>
      <c r="K416" s="1092"/>
      <c r="L416" s="1092"/>
      <c r="M416" s="1092"/>
      <c r="N416" s="1092"/>
      <c r="O416" s="1092"/>
      <c r="P416" s="1092"/>
      <c r="Q416" s="1092"/>
      <c r="R416" s="1092"/>
      <c r="S416" s="1092"/>
      <c r="T416" s="1092"/>
      <c r="U416" s="1092"/>
      <c r="V416" s="1092"/>
      <c r="W416" s="1092"/>
      <c r="X416" s="1092"/>
      <c r="Y416" s="1092"/>
      <c r="Z416" s="1093"/>
      <c r="AA416" s="347"/>
      <c r="AC416" s="319"/>
      <c r="AD416" s="333" t="s">
        <v>755</v>
      </c>
      <c r="AE416" s="1080" t="s">
        <v>792</v>
      </c>
      <c r="AF416" s="1080"/>
      <c r="AG416" s="1080"/>
      <c r="AH416" s="1080"/>
      <c r="AI416" s="1080"/>
      <c r="AJ416" s="1080"/>
      <c r="AK416" s="1080"/>
      <c r="AL416" s="1080"/>
      <c r="AM416" s="1080"/>
      <c r="AN416" s="1080"/>
      <c r="AO416" s="1080"/>
      <c r="AP416" s="1080"/>
      <c r="AQ416" s="1080"/>
      <c r="AR416" s="1080"/>
      <c r="AS416" s="1080"/>
      <c r="AT416" s="1080"/>
      <c r="AU416" s="1080"/>
      <c r="AV416" s="1080"/>
      <c r="AW416" s="1080"/>
      <c r="AX416" s="1080"/>
      <c r="AY416" s="1080"/>
      <c r="AZ416" s="1080"/>
      <c r="BA416" s="1080"/>
      <c r="BB416" s="1080"/>
      <c r="BC416" s="334"/>
      <c r="BD416" s="319"/>
    </row>
    <row r="417" spans="2:56" s="346" customFormat="1" ht="22.5" customHeight="1">
      <c r="B417" s="347"/>
      <c r="C417" s="1091"/>
      <c r="D417" s="1092"/>
      <c r="E417" s="1092"/>
      <c r="F417" s="1092"/>
      <c r="G417" s="1092"/>
      <c r="H417" s="1092"/>
      <c r="I417" s="1092"/>
      <c r="J417" s="1092"/>
      <c r="K417" s="1092"/>
      <c r="L417" s="1092"/>
      <c r="M417" s="1092"/>
      <c r="N417" s="1092"/>
      <c r="O417" s="1092"/>
      <c r="P417" s="1092"/>
      <c r="Q417" s="1092"/>
      <c r="R417" s="1092"/>
      <c r="S417" s="1092"/>
      <c r="T417" s="1092"/>
      <c r="U417" s="1092"/>
      <c r="V417" s="1092"/>
      <c r="W417" s="1092"/>
      <c r="X417" s="1092"/>
      <c r="Y417" s="1092"/>
      <c r="Z417" s="1093"/>
      <c r="AA417" s="347"/>
      <c r="AC417" s="319"/>
      <c r="AD417" s="333"/>
      <c r="AE417" s="1080" t="s">
        <v>793</v>
      </c>
      <c r="AF417" s="1080"/>
      <c r="AG417" s="1080"/>
      <c r="AH417" s="1080"/>
      <c r="AI417" s="1080"/>
      <c r="AJ417" s="1080"/>
      <c r="AK417" s="1080"/>
      <c r="AL417" s="1080"/>
      <c r="AM417" s="1080"/>
      <c r="AN417" s="1080"/>
      <c r="AO417" s="1080"/>
      <c r="AP417" s="1080"/>
      <c r="AQ417" s="1080"/>
      <c r="AR417" s="1080"/>
      <c r="AS417" s="1080"/>
      <c r="AT417" s="1080"/>
      <c r="AU417" s="1080"/>
      <c r="AV417" s="1080"/>
      <c r="AW417" s="1080"/>
      <c r="AX417" s="1080"/>
      <c r="AY417" s="1080"/>
      <c r="AZ417" s="1080"/>
      <c r="BA417" s="1080"/>
      <c r="BB417" s="1080"/>
      <c r="BC417" s="334"/>
      <c r="BD417" s="319"/>
    </row>
    <row r="418" spans="2:56" s="346" customFormat="1" ht="22.5" customHeight="1">
      <c r="B418" s="347"/>
      <c r="C418" s="1091"/>
      <c r="D418" s="1092"/>
      <c r="E418" s="1092"/>
      <c r="F418" s="1092"/>
      <c r="G418" s="1092"/>
      <c r="H418" s="1092"/>
      <c r="I418" s="1092"/>
      <c r="J418" s="1092"/>
      <c r="K418" s="1092"/>
      <c r="L418" s="1092"/>
      <c r="M418" s="1092"/>
      <c r="N418" s="1092"/>
      <c r="O418" s="1092"/>
      <c r="P418" s="1092"/>
      <c r="Q418" s="1092"/>
      <c r="R418" s="1092"/>
      <c r="S418" s="1092"/>
      <c r="T418" s="1092"/>
      <c r="U418" s="1092"/>
      <c r="V418" s="1092"/>
      <c r="W418" s="1092"/>
      <c r="X418" s="1092"/>
      <c r="Y418" s="1092"/>
      <c r="Z418" s="1093"/>
      <c r="AA418" s="347"/>
      <c r="AC418" s="319"/>
      <c r="AD418" s="333" t="s">
        <v>755</v>
      </c>
      <c r="AE418" s="1080" t="s">
        <v>794</v>
      </c>
      <c r="AF418" s="1080"/>
      <c r="AG418" s="1080"/>
      <c r="AH418" s="1080"/>
      <c r="AI418" s="1080"/>
      <c r="AJ418" s="1080"/>
      <c r="AK418" s="1080"/>
      <c r="AL418" s="1080"/>
      <c r="AM418" s="1080"/>
      <c r="AN418" s="1080"/>
      <c r="AO418" s="1080"/>
      <c r="AP418" s="1080"/>
      <c r="AQ418" s="1080"/>
      <c r="AR418" s="1080"/>
      <c r="AS418" s="1080"/>
      <c r="AT418" s="1080"/>
      <c r="AU418" s="1080"/>
      <c r="AV418" s="1080"/>
      <c r="AW418" s="1080"/>
      <c r="AX418" s="1080"/>
      <c r="AY418" s="1080"/>
      <c r="AZ418" s="1080"/>
      <c r="BA418" s="1080"/>
      <c r="BB418" s="1080"/>
      <c r="BC418" s="334"/>
      <c r="BD418" s="319"/>
    </row>
    <row r="419" spans="2:56" s="346" customFormat="1" ht="22.5" customHeight="1">
      <c r="B419" s="347"/>
      <c r="C419" s="1091"/>
      <c r="D419" s="1092"/>
      <c r="E419" s="1092"/>
      <c r="F419" s="1092"/>
      <c r="G419" s="1092"/>
      <c r="H419" s="1092"/>
      <c r="I419" s="1092"/>
      <c r="J419" s="1092"/>
      <c r="K419" s="1092"/>
      <c r="L419" s="1092"/>
      <c r="M419" s="1092"/>
      <c r="N419" s="1092"/>
      <c r="O419" s="1092"/>
      <c r="P419" s="1092"/>
      <c r="Q419" s="1092"/>
      <c r="R419" s="1092"/>
      <c r="S419" s="1092"/>
      <c r="T419" s="1092"/>
      <c r="U419" s="1092"/>
      <c r="V419" s="1092"/>
      <c r="W419" s="1092"/>
      <c r="X419" s="1092"/>
      <c r="Y419" s="1092"/>
      <c r="Z419" s="1093"/>
      <c r="AA419" s="347"/>
      <c r="AC419" s="319"/>
      <c r="AD419" s="333"/>
      <c r="AE419" s="1080" t="s">
        <v>795</v>
      </c>
      <c r="AF419" s="1080"/>
      <c r="AG419" s="1080"/>
      <c r="AH419" s="1080"/>
      <c r="AI419" s="1080"/>
      <c r="AJ419" s="1080"/>
      <c r="AK419" s="1080"/>
      <c r="AL419" s="1080"/>
      <c r="AM419" s="1080"/>
      <c r="AN419" s="1080"/>
      <c r="AO419" s="1080"/>
      <c r="AP419" s="1080"/>
      <c r="AQ419" s="1080"/>
      <c r="AR419" s="1080"/>
      <c r="AS419" s="1080"/>
      <c r="AT419" s="1080"/>
      <c r="AU419" s="1080"/>
      <c r="AV419" s="1080"/>
      <c r="AW419" s="1080"/>
      <c r="AX419" s="1080"/>
      <c r="AY419" s="1080"/>
      <c r="AZ419" s="1080"/>
      <c r="BA419" s="1080"/>
      <c r="BB419" s="1080"/>
      <c r="BC419" s="334"/>
      <c r="BD419" s="319"/>
    </row>
    <row r="420" spans="2:56" s="346" customFormat="1" ht="22.5" customHeight="1">
      <c r="B420" s="347"/>
      <c r="C420" s="1091"/>
      <c r="D420" s="1092"/>
      <c r="E420" s="1092"/>
      <c r="F420" s="1092"/>
      <c r="G420" s="1092"/>
      <c r="H420" s="1092"/>
      <c r="I420" s="1092"/>
      <c r="J420" s="1092"/>
      <c r="K420" s="1092"/>
      <c r="L420" s="1092"/>
      <c r="M420" s="1092"/>
      <c r="N420" s="1092"/>
      <c r="O420" s="1092"/>
      <c r="P420" s="1092"/>
      <c r="Q420" s="1092"/>
      <c r="R420" s="1092"/>
      <c r="S420" s="1092"/>
      <c r="T420" s="1092"/>
      <c r="U420" s="1092"/>
      <c r="V420" s="1092"/>
      <c r="W420" s="1092"/>
      <c r="X420" s="1092"/>
      <c r="Y420" s="1092"/>
      <c r="Z420" s="1093"/>
      <c r="AA420" s="347"/>
      <c r="AC420" s="319"/>
      <c r="AD420" s="333" t="s">
        <v>559</v>
      </c>
      <c r="AE420" s="1080" t="s">
        <v>796</v>
      </c>
      <c r="AF420" s="1080"/>
      <c r="AG420" s="1080"/>
      <c r="AH420" s="1080"/>
      <c r="AI420" s="1080"/>
      <c r="AJ420" s="1080"/>
      <c r="AK420" s="1080"/>
      <c r="AL420" s="1080"/>
      <c r="AM420" s="1080"/>
      <c r="AN420" s="1080"/>
      <c r="AO420" s="1080"/>
      <c r="AP420" s="1080"/>
      <c r="AQ420" s="1080"/>
      <c r="AR420" s="1080"/>
      <c r="AS420" s="1080"/>
      <c r="AT420" s="1080"/>
      <c r="AU420" s="1080"/>
      <c r="AV420" s="1080"/>
      <c r="AW420" s="1080"/>
      <c r="AX420" s="1080"/>
      <c r="AY420" s="1080"/>
      <c r="AZ420" s="1080"/>
      <c r="BA420" s="1080"/>
      <c r="BB420" s="1080"/>
      <c r="BC420" s="334"/>
      <c r="BD420" s="319"/>
    </row>
    <row r="421" spans="2:56" s="346" customFormat="1" ht="22.5" customHeight="1">
      <c r="B421" s="347"/>
      <c r="C421" s="1091"/>
      <c r="D421" s="1092"/>
      <c r="E421" s="1092"/>
      <c r="F421" s="1092"/>
      <c r="G421" s="1092"/>
      <c r="H421" s="1092"/>
      <c r="I421" s="1092"/>
      <c r="J421" s="1092"/>
      <c r="K421" s="1092"/>
      <c r="L421" s="1092"/>
      <c r="M421" s="1092"/>
      <c r="N421" s="1092"/>
      <c r="O421" s="1092"/>
      <c r="P421" s="1092"/>
      <c r="Q421" s="1092"/>
      <c r="R421" s="1092"/>
      <c r="S421" s="1092"/>
      <c r="T421" s="1092"/>
      <c r="U421" s="1092"/>
      <c r="V421" s="1092"/>
      <c r="W421" s="1092"/>
      <c r="X421" s="1092"/>
      <c r="Y421" s="1092"/>
      <c r="Z421" s="1093"/>
      <c r="AA421" s="347"/>
      <c r="AC421" s="319"/>
      <c r="AD421" s="329" t="s">
        <v>559</v>
      </c>
      <c r="AE421" s="327" t="s">
        <v>797</v>
      </c>
      <c r="AF421" s="327"/>
      <c r="AG421" s="327"/>
      <c r="AH421" s="327"/>
      <c r="AI421" s="327"/>
      <c r="AJ421" s="327"/>
      <c r="AK421" s="327"/>
      <c r="AL421" s="327"/>
      <c r="AM421" s="327"/>
      <c r="AN421" s="327"/>
      <c r="AO421" s="327"/>
      <c r="AP421" s="327"/>
      <c r="AQ421" s="327"/>
      <c r="AR421" s="327"/>
      <c r="AS421" s="327"/>
      <c r="AT421" s="327"/>
      <c r="AU421" s="327"/>
      <c r="AV421" s="327"/>
      <c r="AW421" s="327"/>
      <c r="AX421" s="327"/>
      <c r="AY421" s="327"/>
      <c r="AZ421" s="327"/>
      <c r="BA421" s="327"/>
      <c r="BB421" s="327"/>
      <c r="BC421" s="328"/>
      <c r="BD421" s="319"/>
    </row>
    <row r="422" spans="2:56" s="346" customFormat="1" ht="22.5" customHeight="1">
      <c r="B422" s="347"/>
      <c r="C422" s="1091"/>
      <c r="D422" s="1092"/>
      <c r="E422" s="1092"/>
      <c r="F422" s="1092"/>
      <c r="G422" s="1092"/>
      <c r="H422" s="1092"/>
      <c r="I422" s="1092"/>
      <c r="J422" s="1092"/>
      <c r="K422" s="1092"/>
      <c r="L422" s="1092"/>
      <c r="M422" s="1092"/>
      <c r="N422" s="1092"/>
      <c r="O422" s="1092"/>
      <c r="P422" s="1092"/>
      <c r="Q422" s="1092"/>
      <c r="R422" s="1092"/>
      <c r="S422" s="1092"/>
      <c r="T422" s="1092"/>
      <c r="U422" s="1092"/>
      <c r="V422" s="1092"/>
      <c r="W422" s="1092"/>
      <c r="X422" s="1092"/>
      <c r="Y422" s="1092"/>
      <c r="Z422" s="1093"/>
      <c r="AA422" s="347"/>
      <c r="AC422" s="319"/>
      <c r="AD422" s="329"/>
      <c r="AE422" s="327"/>
      <c r="AF422" s="327"/>
      <c r="AG422" s="327"/>
      <c r="AH422" s="327"/>
      <c r="AI422" s="327"/>
      <c r="AJ422" s="327"/>
      <c r="AK422" s="327"/>
      <c r="AL422" s="327"/>
      <c r="AM422" s="327"/>
      <c r="AN422" s="327"/>
      <c r="AO422" s="327"/>
      <c r="AP422" s="327"/>
      <c r="AQ422" s="327"/>
      <c r="AR422" s="327"/>
      <c r="AS422" s="327"/>
      <c r="AT422" s="327"/>
      <c r="AU422" s="327"/>
      <c r="AV422" s="327"/>
      <c r="AW422" s="327"/>
      <c r="AX422" s="327"/>
      <c r="AY422" s="327"/>
      <c r="AZ422" s="327"/>
      <c r="BA422" s="327"/>
      <c r="BB422" s="327"/>
      <c r="BC422" s="334"/>
      <c r="BD422" s="319"/>
    </row>
    <row r="423" spans="2:56" s="346" customFormat="1" ht="22.5" customHeight="1">
      <c r="B423" s="347"/>
      <c r="C423" s="1091"/>
      <c r="D423" s="1092"/>
      <c r="E423" s="1092"/>
      <c r="F423" s="1092"/>
      <c r="G423" s="1092"/>
      <c r="H423" s="1092"/>
      <c r="I423" s="1092"/>
      <c r="J423" s="1092"/>
      <c r="K423" s="1092"/>
      <c r="L423" s="1092"/>
      <c r="M423" s="1092"/>
      <c r="N423" s="1092"/>
      <c r="O423" s="1092"/>
      <c r="P423" s="1092"/>
      <c r="Q423" s="1092"/>
      <c r="R423" s="1092"/>
      <c r="S423" s="1092"/>
      <c r="T423" s="1092"/>
      <c r="U423" s="1092"/>
      <c r="V423" s="1092"/>
      <c r="W423" s="1092"/>
      <c r="X423" s="1092"/>
      <c r="Y423" s="1092"/>
      <c r="Z423" s="1093"/>
      <c r="AA423" s="347"/>
      <c r="AC423" s="319"/>
      <c r="AD423" s="333"/>
      <c r="AE423" s="327" t="s">
        <v>415</v>
      </c>
      <c r="AF423" s="327"/>
      <c r="AG423" s="327"/>
      <c r="AH423" s="327"/>
      <c r="AI423" s="327"/>
      <c r="AJ423" s="327"/>
      <c r="AK423" s="327"/>
      <c r="AL423" s="327"/>
      <c r="AM423" s="327"/>
      <c r="AN423" s="327"/>
      <c r="AO423" s="327"/>
      <c r="AP423" s="327"/>
      <c r="AQ423" s="327"/>
      <c r="AR423" s="327"/>
      <c r="AS423" s="327"/>
      <c r="AT423" s="327"/>
      <c r="AU423" s="327"/>
      <c r="AV423" s="327"/>
      <c r="AW423" s="327"/>
      <c r="AX423" s="327"/>
      <c r="AY423" s="327"/>
      <c r="AZ423" s="327"/>
      <c r="BA423" s="327"/>
      <c r="BB423" s="327"/>
      <c r="BC423" s="334"/>
      <c r="BD423" s="319"/>
    </row>
    <row r="424" spans="2:56" s="346" customFormat="1" ht="22.5" customHeight="1">
      <c r="B424" s="347"/>
      <c r="C424" s="1091"/>
      <c r="D424" s="1092"/>
      <c r="E424" s="1092"/>
      <c r="F424" s="1092"/>
      <c r="G424" s="1092"/>
      <c r="H424" s="1092"/>
      <c r="I424" s="1092"/>
      <c r="J424" s="1092"/>
      <c r="K424" s="1092"/>
      <c r="L424" s="1092"/>
      <c r="M424" s="1092"/>
      <c r="N424" s="1092"/>
      <c r="O424" s="1092"/>
      <c r="P424" s="1092"/>
      <c r="Q424" s="1092"/>
      <c r="R424" s="1092"/>
      <c r="S424" s="1092"/>
      <c r="T424" s="1092"/>
      <c r="U424" s="1092"/>
      <c r="V424" s="1092"/>
      <c r="W424" s="1092"/>
      <c r="X424" s="1092"/>
      <c r="Y424" s="1092"/>
      <c r="Z424" s="1093"/>
      <c r="AA424" s="347"/>
      <c r="AC424" s="319"/>
      <c r="AD424" s="333"/>
      <c r="AE424" s="327" t="s">
        <v>798</v>
      </c>
      <c r="AF424" s="327"/>
      <c r="AG424" s="327"/>
      <c r="AH424" s="327"/>
      <c r="AI424" s="327"/>
      <c r="AJ424" s="327"/>
      <c r="AK424" s="327"/>
      <c r="AL424" s="327"/>
      <c r="AM424" s="327"/>
      <c r="AN424" s="327"/>
      <c r="AO424" s="327"/>
      <c r="AP424" s="327"/>
      <c r="AQ424" s="327"/>
      <c r="AR424" s="327"/>
      <c r="AS424" s="327"/>
      <c r="AT424" s="327"/>
      <c r="AU424" s="327"/>
      <c r="AV424" s="327"/>
      <c r="AW424" s="327"/>
      <c r="AX424" s="327"/>
      <c r="AY424" s="327"/>
      <c r="AZ424" s="327"/>
      <c r="BA424" s="327"/>
      <c r="BB424" s="327"/>
      <c r="BC424" s="334"/>
      <c r="BD424" s="319"/>
    </row>
    <row r="425" spans="2:56" s="346" customFormat="1" ht="22.5" customHeight="1">
      <c r="B425" s="347"/>
      <c r="C425" s="1091"/>
      <c r="D425" s="1092"/>
      <c r="E425" s="1092"/>
      <c r="F425" s="1092"/>
      <c r="G425" s="1092"/>
      <c r="H425" s="1092"/>
      <c r="I425" s="1092"/>
      <c r="J425" s="1092"/>
      <c r="K425" s="1092"/>
      <c r="L425" s="1092"/>
      <c r="M425" s="1092"/>
      <c r="N425" s="1092"/>
      <c r="O425" s="1092"/>
      <c r="P425" s="1092"/>
      <c r="Q425" s="1092"/>
      <c r="R425" s="1092"/>
      <c r="S425" s="1092"/>
      <c r="T425" s="1092"/>
      <c r="U425" s="1092"/>
      <c r="V425" s="1092"/>
      <c r="W425" s="1092"/>
      <c r="X425" s="1092"/>
      <c r="Y425" s="1092"/>
      <c r="Z425" s="1093"/>
      <c r="AA425" s="347"/>
      <c r="AC425" s="319"/>
      <c r="AD425" s="333"/>
      <c r="AE425" s="327"/>
      <c r="AF425" s="327" t="s">
        <v>799</v>
      </c>
      <c r="AG425" s="327"/>
      <c r="AH425" s="327"/>
      <c r="AI425" s="327"/>
      <c r="AJ425" s="327"/>
      <c r="AK425" s="327"/>
      <c r="AL425" s="327"/>
      <c r="AM425" s="327"/>
      <c r="AN425" s="327"/>
      <c r="AO425" s="327"/>
      <c r="AP425" s="327"/>
      <c r="AQ425" s="327"/>
      <c r="AR425" s="327"/>
      <c r="AS425" s="327"/>
      <c r="AT425" s="327"/>
      <c r="AU425" s="327"/>
      <c r="AV425" s="327"/>
      <c r="AW425" s="327"/>
      <c r="AX425" s="327"/>
      <c r="AY425" s="327"/>
      <c r="AZ425" s="327"/>
      <c r="BA425" s="327"/>
      <c r="BB425" s="327"/>
      <c r="BC425" s="334"/>
      <c r="BD425" s="319"/>
    </row>
    <row r="426" spans="2:56" s="346" customFormat="1" ht="22.5" customHeight="1">
      <c r="B426" s="347"/>
      <c r="C426" s="1091"/>
      <c r="D426" s="1092"/>
      <c r="E426" s="1092"/>
      <c r="F426" s="1092"/>
      <c r="G426" s="1092"/>
      <c r="H426" s="1092"/>
      <c r="I426" s="1092"/>
      <c r="J426" s="1092"/>
      <c r="K426" s="1092"/>
      <c r="L426" s="1092"/>
      <c r="M426" s="1092"/>
      <c r="N426" s="1092"/>
      <c r="O426" s="1092"/>
      <c r="P426" s="1092"/>
      <c r="Q426" s="1092"/>
      <c r="R426" s="1092"/>
      <c r="S426" s="1092"/>
      <c r="T426" s="1092"/>
      <c r="U426" s="1092"/>
      <c r="V426" s="1092"/>
      <c r="W426" s="1092"/>
      <c r="X426" s="1092"/>
      <c r="Y426" s="1092"/>
      <c r="Z426" s="1093"/>
      <c r="AA426" s="347"/>
      <c r="AC426" s="319"/>
      <c r="AD426" s="333"/>
      <c r="AE426" s="327" t="s">
        <v>800</v>
      </c>
      <c r="AF426" s="327"/>
      <c r="AG426" s="327"/>
      <c r="AH426" s="327"/>
      <c r="AI426" s="327"/>
      <c r="AJ426" s="327"/>
      <c r="AK426" s="327"/>
      <c r="AL426" s="327"/>
      <c r="AM426" s="327"/>
      <c r="AN426" s="327"/>
      <c r="AO426" s="327"/>
      <c r="AP426" s="327"/>
      <c r="AQ426" s="327"/>
      <c r="AR426" s="327"/>
      <c r="AS426" s="327"/>
      <c r="AT426" s="327"/>
      <c r="AU426" s="327"/>
      <c r="AV426" s="327"/>
      <c r="AW426" s="327"/>
      <c r="AX426" s="327"/>
      <c r="AY426" s="327"/>
      <c r="AZ426" s="327"/>
      <c r="BA426" s="327"/>
      <c r="BB426" s="327"/>
      <c r="BC426" s="334"/>
      <c r="BD426" s="319"/>
    </row>
    <row r="427" spans="2:56" s="346" customFormat="1" ht="22.5" customHeight="1">
      <c r="B427" s="347"/>
      <c r="C427" s="1091"/>
      <c r="D427" s="1092"/>
      <c r="E427" s="1092"/>
      <c r="F427" s="1092"/>
      <c r="G427" s="1092"/>
      <c r="H427" s="1092"/>
      <c r="I427" s="1092"/>
      <c r="J427" s="1092"/>
      <c r="K427" s="1092"/>
      <c r="L427" s="1092"/>
      <c r="M427" s="1092"/>
      <c r="N427" s="1092"/>
      <c r="O427" s="1092"/>
      <c r="P427" s="1092"/>
      <c r="Q427" s="1092"/>
      <c r="R427" s="1092"/>
      <c r="S427" s="1092"/>
      <c r="T427" s="1092"/>
      <c r="U427" s="1092"/>
      <c r="V427" s="1092"/>
      <c r="W427" s="1092"/>
      <c r="X427" s="1092"/>
      <c r="Y427" s="1092"/>
      <c r="Z427" s="1093"/>
      <c r="AA427" s="347"/>
      <c r="AC427" s="319"/>
      <c r="AD427" s="333"/>
      <c r="AE427" s="327" t="s">
        <v>801</v>
      </c>
      <c r="AF427" s="327"/>
      <c r="AG427" s="327"/>
      <c r="AH427" s="327"/>
      <c r="AI427" s="327"/>
      <c r="AJ427" s="327"/>
      <c r="AK427" s="327"/>
      <c r="AL427" s="327"/>
      <c r="AM427" s="327"/>
      <c r="AN427" s="327"/>
      <c r="AO427" s="327"/>
      <c r="AP427" s="327"/>
      <c r="AQ427" s="327"/>
      <c r="AR427" s="327"/>
      <c r="AS427" s="327"/>
      <c r="AT427" s="327"/>
      <c r="AU427" s="327"/>
      <c r="AV427" s="327"/>
      <c r="AW427" s="327"/>
      <c r="AX427" s="327"/>
      <c r="AY427" s="327"/>
      <c r="AZ427" s="327"/>
      <c r="BA427" s="327"/>
      <c r="BB427" s="327"/>
      <c r="BC427" s="334"/>
      <c r="BD427" s="319"/>
    </row>
    <row r="428" spans="2:56" s="346" customFormat="1" ht="22.5" customHeight="1">
      <c r="B428" s="347"/>
      <c r="C428" s="1091"/>
      <c r="D428" s="1092"/>
      <c r="E428" s="1092"/>
      <c r="F428" s="1092"/>
      <c r="G428" s="1092"/>
      <c r="H428" s="1092"/>
      <c r="I428" s="1092"/>
      <c r="J428" s="1092"/>
      <c r="K428" s="1092"/>
      <c r="L428" s="1092"/>
      <c r="M428" s="1092"/>
      <c r="N428" s="1092"/>
      <c r="O428" s="1092"/>
      <c r="P428" s="1092"/>
      <c r="Q428" s="1092"/>
      <c r="R428" s="1092"/>
      <c r="S428" s="1092"/>
      <c r="T428" s="1092"/>
      <c r="U428" s="1092"/>
      <c r="V428" s="1092"/>
      <c r="W428" s="1092"/>
      <c r="X428" s="1092"/>
      <c r="Y428" s="1092"/>
      <c r="Z428" s="1093"/>
      <c r="AA428" s="347"/>
      <c r="AC428" s="319"/>
      <c r="AD428" s="333"/>
      <c r="AE428" s="327"/>
      <c r="AF428" s="327" t="s">
        <v>802</v>
      </c>
      <c r="AG428" s="327"/>
      <c r="AH428" s="327"/>
      <c r="AI428" s="327"/>
      <c r="AJ428" s="327"/>
      <c r="AK428" s="327"/>
      <c r="AL428" s="327"/>
      <c r="AM428" s="327"/>
      <c r="AN428" s="327"/>
      <c r="AO428" s="327"/>
      <c r="AP428" s="327"/>
      <c r="AQ428" s="327"/>
      <c r="AR428" s="327"/>
      <c r="AS428" s="327"/>
      <c r="AT428" s="327"/>
      <c r="AU428" s="327"/>
      <c r="AV428" s="327"/>
      <c r="AW428" s="327"/>
      <c r="AX428" s="327"/>
      <c r="AY428" s="327"/>
      <c r="AZ428" s="327"/>
      <c r="BA428" s="327"/>
      <c r="BB428" s="327"/>
      <c r="BC428" s="334"/>
      <c r="BD428" s="319"/>
    </row>
    <row r="429" spans="2:56" s="346" customFormat="1" ht="22.5" customHeight="1">
      <c r="B429" s="347"/>
      <c r="C429" s="1091"/>
      <c r="D429" s="1092"/>
      <c r="E429" s="1092"/>
      <c r="F429" s="1092"/>
      <c r="G429" s="1092"/>
      <c r="H429" s="1092"/>
      <c r="I429" s="1092"/>
      <c r="J429" s="1092"/>
      <c r="K429" s="1092"/>
      <c r="L429" s="1092"/>
      <c r="M429" s="1092"/>
      <c r="N429" s="1092"/>
      <c r="O429" s="1092"/>
      <c r="P429" s="1092"/>
      <c r="Q429" s="1092"/>
      <c r="R429" s="1092"/>
      <c r="S429" s="1092"/>
      <c r="T429" s="1092"/>
      <c r="U429" s="1092"/>
      <c r="V429" s="1092"/>
      <c r="W429" s="1092"/>
      <c r="X429" s="1092"/>
      <c r="Y429" s="1092"/>
      <c r="Z429" s="1093"/>
      <c r="AA429" s="347"/>
      <c r="AC429" s="319"/>
      <c r="AD429" s="333"/>
      <c r="AE429" s="327" t="s">
        <v>803</v>
      </c>
      <c r="AF429" s="327"/>
      <c r="AG429" s="327"/>
      <c r="AH429" s="327"/>
      <c r="AI429" s="327"/>
      <c r="AJ429" s="327"/>
      <c r="AK429" s="327"/>
      <c r="AL429" s="327"/>
      <c r="AM429" s="327"/>
      <c r="AN429" s="327"/>
      <c r="AO429" s="327"/>
      <c r="AP429" s="327"/>
      <c r="AQ429" s="327"/>
      <c r="AR429" s="327"/>
      <c r="AS429" s="327"/>
      <c r="AT429" s="327"/>
      <c r="AU429" s="327"/>
      <c r="AV429" s="327"/>
      <c r="AW429" s="327"/>
      <c r="AX429" s="327"/>
      <c r="AY429" s="327"/>
      <c r="AZ429" s="327"/>
      <c r="BA429" s="327"/>
      <c r="BB429" s="327"/>
      <c r="BC429" s="334"/>
      <c r="BD429" s="319"/>
    </row>
    <row r="430" spans="2:56" s="346" customFormat="1" ht="22.5" customHeight="1">
      <c r="B430" s="347"/>
      <c r="C430" s="1091"/>
      <c r="D430" s="1092"/>
      <c r="E430" s="1092"/>
      <c r="F430" s="1092"/>
      <c r="G430" s="1092"/>
      <c r="H430" s="1092"/>
      <c r="I430" s="1092"/>
      <c r="J430" s="1092"/>
      <c r="K430" s="1092"/>
      <c r="L430" s="1092"/>
      <c r="M430" s="1092"/>
      <c r="N430" s="1092"/>
      <c r="O430" s="1092"/>
      <c r="P430" s="1092"/>
      <c r="Q430" s="1092"/>
      <c r="R430" s="1092"/>
      <c r="S430" s="1092"/>
      <c r="T430" s="1092"/>
      <c r="U430" s="1092"/>
      <c r="V430" s="1092"/>
      <c r="W430" s="1092"/>
      <c r="X430" s="1092"/>
      <c r="Y430" s="1092"/>
      <c r="Z430" s="1093"/>
      <c r="AA430" s="347"/>
      <c r="AC430" s="319"/>
      <c r="AD430" s="333"/>
      <c r="AE430" s="327"/>
      <c r="AF430" s="327" t="s">
        <v>804</v>
      </c>
      <c r="AG430" s="327"/>
      <c r="AH430" s="327"/>
      <c r="AI430" s="327"/>
      <c r="AJ430" s="327"/>
      <c r="AK430" s="327"/>
      <c r="AL430" s="327"/>
      <c r="AM430" s="327"/>
      <c r="AN430" s="327"/>
      <c r="AO430" s="327"/>
      <c r="AP430" s="327"/>
      <c r="AQ430" s="327"/>
      <c r="AR430" s="327"/>
      <c r="AS430" s="327"/>
      <c r="AT430" s="327"/>
      <c r="AU430" s="327"/>
      <c r="AV430" s="327"/>
      <c r="AW430" s="327"/>
      <c r="AX430" s="327"/>
      <c r="AY430" s="327"/>
      <c r="AZ430" s="327"/>
      <c r="BA430" s="327"/>
      <c r="BB430" s="327"/>
      <c r="BC430" s="334"/>
      <c r="BD430" s="319"/>
    </row>
    <row r="431" spans="2:56" s="346" customFormat="1" ht="22.5" customHeight="1">
      <c r="B431" s="347"/>
      <c r="C431" s="1091"/>
      <c r="D431" s="1092"/>
      <c r="E431" s="1092"/>
      <c r="F431" s="1092"/>
      <c r="G431" s="1092"/>
      <c r="H431" s="1092"/>
      <c r="I431" s="1092"/>
      <c r="J431" s="1092"/>
      <c r="K431" s="1092"/>
      <c r="L431" s="1092"/>
      <c r="M431" s="1092"/>
      <c r="N431" s="1092"/>
      <c r="O431" s="1092"/>
      <c r="P431" s="1092"/>
      <c r="Q431" s="1092"/>
      <c r="R431" s="1092"/>
      <c r="S431" s="1092"/>
      <c r="T431" s="1092"/>
      <c r="U431" s="1092"/>
      <c r="V431" s="1092"/>
      <c r="W431" s="1092"/>
      <c r="X431" s="1092"/>
      <c r="Y431" s="1092"/>
      <c r="Z431" s="1093"/>
      <c r="AA431" s="347"/>
      <c r="AC431" s="319"/>
      <c r="AD431" s="333"/>
      <c r="AE431" s="327"/>
      <c r="AF431" s="327"/>
      <c r="AG431" s="327"/>
      <c r="AH431" s="327"/>
      <c r="AI431" s="327"/>
      <c r="AJ431" s="327"/>
      <c r="AK431" s="327"/>
      <c r="AL431" s="327"/>
      <c r="AM431" s="327"/>
      <c r="AN431" s="327"/>
      <c r="AO431" s="327"/>
      <c r="AP431" s="327"/>
      <c r="AQ431" s="327"/>
      <c r="AR431" s="327"/>
      <c r="AS431" s="327"/>
      <c r="AT431" s="327"/>
      <c r="AU431" s="327"/>
      <c r="AV431" s="327"/>
      <c r="AW431" s="327"/>
      <c r="AX431" s="327"/>
      <c r="AY431" s="327"/>
      <c r="AZ431" s="327"/>
      <c r="BA431" s="327"/>
      <c r="BB431" s="327"/>
      <c r="BC431" s="334"/>
      <c r="BD431" s="319"/>
    </row>
    <row r="432" spans="2:56" s="346" customFormat="1" ht="22.5" customHeight="1">
      <c r="B432" s="347"/>
      <c r="C432" s="1091"/>
      <c r="D432" s="1092"/>
      <c r="E432" s="1092"/>
      <c r="F432" s="1092"/>
      <c r="G432" s="1092"/>
      <c r="H432" s="1092"/>
      <c r="I432" s="1092"/>
      <c r="J432" s="1092"/>
      <c r="K432" s="1092"/>
      <c r="L432" s="1092"/>
      <c r="M432" s="1092"/>
      <c r="N432" s="1092"/>
      <c r="O432" s="1092"/>
      <c r="P432" s="1092"/>
      <c r="Q432" s="1092"/>
      <c r="R432" s="1092"/>
      <c r="S432" s="1092"/>
      <c r="T432" s="1092"/>
      <c r="U432" s="1092"/>
      <c r="V432" s="1092"/>
      <c r="W432" s="1092"/>
      <c r="X432" s="1092"/>
      <c r="Y432" s="1092"/>
      <c r="Z432" s="1093"/>
      <c r="AA432" s="347"/>
      <c r="AC432" s="319"/>
      <c r="AD432" s="333" t="s">
        <v>559</v>
      </c>
      <c r="AE432" s="327" t="s">
        <v>805</v>
      </c>
      <c r="AF432" s="327"/>
      <c r="AG432" s="327"/>
      <c r="AH432" s="327"/>
      <c r="AI432" s="327"/>
      <c r="AJ432" s="327"/>
      <c r="AK432" s="327"/>
      <c r="AL432" s="327"/>
      <c r="AM432" s="327"/>
      <c r="AN432" s="327"/>
      <c r="AO432" s="327"/>
      <c r="AP432" s="327"/>
      <c r="AQ432" s="327"/>
      <c r="AR432" s="327"/>
      <c r="AS432" s="327"/>
      <c r="AT432" s="327"/>
      <c r="AU432" s="327"/>
      <c r="AV432" s="327"/>
      <c r="AW432" s="327"/>
      <c r="AX432" s="327"/>
      <c r="AY432" s="327"/>
      <c r="AZ432" s="327"/>
      <c r="BA432" s="327"/>
      <c r="BB432" s="327"/>
      <c r="BC432" s="334"/>
      <c r="BD432" s="319"/>
    </row>
    <row r="433" spans="2:56" s="346" customFormat="1" ht="22.5" customHeight="1">
      <c r="B433" s="347"/>
      <c r="C433" s="1091"/>
      <c r="D433" s="1092"/>
      <c r="E433" s="1092"/>
      <c r="F433" s="1092"/>
      <c r="G433" s="1092"/>
      <c r="H433" s="1092"/>
      <c r="I433" s="1092"/>
      <c r="J433" s="1092"/>
      <c r="K433" s="1092"/>
      <c r="L433" s="1092"/>
      <c r="M433" s="1092"/>
      <c r="N433" s="1092"/>
      <c r="O433" s="1092"/>
      <c r="P433" s="1092"/>
      <c r="Q433" s="1092"/>
      <c r="R433" s="1092"/>
      <c r="S433" s="1092"/>
      <c r="T433" s="1092"/>
      <c r="U433" s="1092"/>
      <c r="V433" s="1092"/>
      <c r="W433" s="1092"/>
      <c r="X433" s="1092"/>
      <c r="Y433" s="1092"/>
      <c r="Z433" s="1093"/>
      <c r="AA433" s="347"/>
      <c r="AC433" s="319"/>
      <c r="AD433" s="333"/>
      <c r="AE433" s="327" t="s">
        <v>806</v>
      </c>
      <c r="AF433" s="327"/>
      <c r="AG433" s="327"/>
      <c r="AH433" s="327"/>
      <c r="AI433" s="327"/>
      <c r="AJ433" s="327"/>
      <c r="AK433" s="327"/>
      <c r="AL433" s="327"/>
      <c r="AM433" s="327"/>
      <c r="AN433" s="327"/>
      <c r="AO433" s="327"/>
      <c r="AP433" s="327"/>
      <c r="AQ433" s="327"/>
      <c r="AR433" s="327"/>
      <c r="AS433" s="327"/>
      <c r="AT433" s="327"/>
      <c r="AU433" s="327"/>
      <c r="AV433" s="327"/>
      <c r="AW433" s="327"/>
      <c r="AX433" s="327"/>
      <c r="AY433" s="327"/>
      <c r="AZ433" s="327"/>
      <c r="BA433" s="327"/>
      <c r="BB433" s="327"/>
      <c r="BC433" s="334"/>
      <c r="BD433" s="319"/>
    </row>
    <row r="434" spans="2:56" s="346" customFormat="1" ht="22.5" customHeight="1">
      <c r="B434" s="347"/>
      <c r="C434" s="1091"/>
      <c r="D434" s="1092"/>
      <c r="E434" s="1092"/>
      <c r="F434" s="1092"/>
      <c r="G434" s="1092"/>
      <c r="H434" s="1092"/>
      <c r="I434" s="1092"/>
      <c r="J434" s="1092"/>
      <c r="K434" s="1092"/>
      <c r="L434" s="1092"/>
      <c r="M434" s="1092"/>
      <c r="N434" s="1092"/>
      <c r="O434" s="1092"/>
      <c r="P434" s="1092"/>
      <c r="Q434" s="1092"/>
      <c r="R434" s="1092"/>
      <c r="S434" s="1092"/>
      <c r="T434" s="1092"/>
      <c r="U434" s="1092"/>
      <c r="V434" s="1092"/>
      <c r="W434" s="1092"/>
      <c r="X434" s="1092"/>
      <c r="Y434" s="1092"/>
      <c r="Z434" s="1093"/>
      <c r="AA434" s="347"/>
      <c r="AC434" s="319"/>
      <c r="AD434" s="333"/>
      <c r="AE434" s="327" t="s">
        <v>807</v>
      </c>
      <c r="AF434" s="327"/>
      <c r="AG434" s="327"/>
      <c r="AH434" s="327"/>
      <c r="AI434" s="327"/>
      <c r="AJ434" s="327"/>
      <c r="AK434" s="327"/>
      <c r="AL434" s="327"/>
      <c r="AM434" s="327"/>
      <c r="AN434" s="327"/>
      <c r="AO434" s="327"/>
      <c r="AP434" s="327"/>
      <c r="AQ434" s="327"/>
      <c r="AR434" s="327"/>
      <c r="AS434" s="327"/>
      <c r="AT434" s="327"/>
      <c r="AU434" s="327"/>
      <c r="AV434" s="327"/>
      <c r="AW434" s="327"/>
      <c r="AX434" s="327"/>
      <c r="AY434" s="327"/>
      <c r="AZ434" s="327"/>
      <c r="BA434" s="327"/>
      <c r="BB434" s="327"/>
      <c r="BC434" s="334"/>
      <c r="BD434" s="319"/>
    </row>
    <row r="435" spans="2:56" s="346" customFormat="1" ht="22.5" customHeight="1">
      <c r="B435" s="347"/>
      <c r="C435" s="1094"/>
      <c r="D435" s="1095"/>
      <c r="E435" s="1095"/>
      <c r="F435" s="1095"/>
      <c r="G435" s="1095"/>
      <c r="H435" s="1095"/>
      <c r="I435" s="1095"/>
      <c r="J435" s="1095"/>
      <c r="K435" s="1095"/>
      <c r="L435" s="1095"/>
      <c r="M435" s="1095"/>
      <c r="N435" s="1095"/>
      <c r="O435" s="1095"/>
      <c r="P435" s="1095"/>
      <c r="Q435" s="1095"/>
      <c r="R435" s="1095"/>
      <c r="S435" s="1095"/>
      <c r="T435" s="1095"/>
      <c r="U435" s="1095"/>
      <c r="V435" s="1095"/>
      <c r="W435" s="1095"/>
      <c r="X435" s="1095"/>
      <c r="Y435" s="1095"/>
      <c r="Z435" s="1096"/>
      <c r="AA435" s="347"/>
      <c r="AC435" s="319"/>
      <c r="AD435" s="333"/>
      <c r="AE435" s="327"/>
      <c r="AF435" s="327"/>
      <c r="AG435" s="327"/>
      <c r="AH435" s="327"/>
      <c r="AI435" s="327"/>
      <c r="AJ435" s="327"/>
      <c r="AK435" s="327"/>
      <c r="AL435" s="327"/>
      <c r="AM435" s="327"/>
      <c r="AN435" s="327"/>
      <c r="AO435" s="327"/>
      <c r="AP435" s="327"/>
      <c r="AQ435" s="327"/>
      <c r="AR435" s="327"/>
      <c r="AS435" s="327"/>
      <c r="AT435" s="327"/>
      <c r="AU435" s="327"/>
      <c r="AV435" s="327"/>
      <c r="AW435" s="327"/>
      <c r="AX435" s="327"/>
      <c r="AY435" s="327"/>
      <c r="AZ435" s="327"/>
      <c r="BA435" s="327"/>
      <c r="BB435" s="327"/>
      <c r="BC435" s="334"/>
      <c r="BD435" s="319"/>
    </row>
    <row r="436" spans="2:56" s="346" customFormat="1" ht="22.5" customHeight="1">
      <c r="B436" s="347"/>
      <c r="C436" s="347"/>
      <c r="D436" s="347"/>
      <c r="E436" s="347"/>
      <c r="F436" s="347"/>
      <c r="G436" s="347"/>
      <c r="H436" s="347"/>
      <c r="I436" s="347"/>
      <c r="J436" s="347"/>
      <c r="K436" s="347"/>
      <c r="L436" s="347"/>
      <c r="M436" s="347"/>
      <c r="N436" s="347"/>
      <c r="O436" s="347"/>
      <c r="P436" s="347"/>
      <c r="Q436" s="347"/>
      <c r="R436" s="347"/>
      <c r="S436" s="347"/>
      <c r="T436" s="347"/>
      <c r="U436" s="347"/>
      <c r="V436" s="347"/>
      <c r="W436" s="347"/>
      <c r="X436" s="347"/>
      <c r="Y436" s="347"/>
      <c r="Z436" s="347"/>
      <c r="AA436" s="347"/>
      <c r="AC436" s="319"/>
      <c r="AD436" s="333"/>
      <c r="AE436" s="327"/>
      <c r="AF436" s="327"/>
      <c r="AG436" s="327"/>
      <c r="AH436" s="327"/>
      <c r="AI436" s="327"/>
      <c r="AJ436" s="327"/>
      <c r="AK436" s="327"/>
      <c r="AL436" s="327"/>
      <c r="AM436" s="327"/>
      <c r="AN436" s="327"/>
      <c r="AO436" s="327"/>
      <c r="AP436" s="327"/>
      <c r="AQ436" s="327"/>
      <c r="AR436" s="327"/>
      <c r="AS436" s="327"/>
      <c r="AT436" s="327"/>
      <c r="AU436" s="327"/>
      <c r="AV436" s="327"/>
      <c r="AW436" s="327"/>
      <c r="AX436" s="327"/>
      <c r="AY436" s="327"/>
      <c r="AZ436" s="327"/>
      <c r="BA436" s="327"/>
      <c r="BB436" s="327"/>
      <c r="BC436" s="334"/>
      <c r="BD436" s="319"/>
    </row>
    <row r="437" spans="2:56" s="346" customFormat="1" ht="22.5" customHeight="1">
      <c r="B437" s="347"/>
      <c r="C437" s="347"/>
      <c r="D437" s="347"/>
      <c r="E437" s="347"/>
      <c r="F437" s="347"/>
      <c r="G437" s="347"/>
      <c r="H437" s="347"/>
      <c r="I437" s="347"/>
      <c r="J437" s="347"/>
      <c r="K437" s="347"/>
      <c r="L437" s="347"/>
      <c r="M437" s="347"/>
      <c r="N437" s="1081" t="s">
        <v>2</v>
      </c>
      <c r="O437" s="1081"/>
      <c r="P437" s="1082"/>
      <c r="Q437" s="1082"/>
      <c r="R437" s="1082"/>
      <c r="S437" s="356" t="s">
        <v>131</v>
      </c>
      <c r="T437" s="1082"/>
      <c r="U437" s="1082"/>
      <c r="V437" s="1082"/>
      <c r="W437" s="356" t="s">
        <v>3</v>
      </c>
      <c r="X437" s="1082"/>
      <c r="Y437" s="1082"/>
      <c r="Z437" s="1082"/>
      <c r="AA437" s="356" t="s">
        <v>385</v>
      </c>
      <c r="AC437" s="319"/>
      <c r="AD437" s="333"/>
      <c r="AE437" s="327"/>
      <c r="AF437" s="327"/>
      <c r="AG437" s="327"/>
      <c r="AH437" s="327"/>
      <c r="AI437" s="327"/>
      <c r="AJ437" s="327"/>
      <c r="AK437" s="327"/>
      <c r="AL437" s="327"/>
      <c r="AM437" s="327"/>
      <c r="AN437" s="327"/>
      <c r="AO437" s="327"/>
      <c r="AP437" s="327"/>
      <c r="AQ437" s="327"/>
      <c r="AR437" s="327"/>
      <c r="AS437" s="327"/>
      <c r="AT437" s="327"/>
      <c r="AU437" s="327"/>
      <c r="AV437" s="327"/>
      <c r="AW437" s="327"/>
      <c r="AX437" s="327"/>
      <c r="AY437" s="327"/>
      <c r="AZ437" s="327"/>
      <c r="BA437" s="327"/>
      <c r="BB437" s="327"/>
      <c r="BC437" s="334"/>
      <c r="BD437" s="319"/>
    </row>
    <row r="438" spans="2:56" s="346" customFormat="1" ht="22.5" customHeight="1">
      <c r="B438" s="347"/>
      <c r="C438" s="347"/>
      <c r="D438" s="347"/>
      <c r="E438" s="347"/>
      <c r="F438" s="347"/>
      <c r="G438" s="347"/>
      <c r="H438" s="347"/>
      <c r="I438" s="347"/>
      <c r="J438" s="347"/>
      <c r="K438" s="347"/>
      <c r="L438" s="347"/>
      <c r="M438" s="347"/>
      <c r="N438" s="347"/>
      <c r="O438" s="347"/>
      <c r="P438" s="347"/>
      <c r="Q438" s="347"/>
      <c r="R438" s="347"/>
      <c r="S438" s="347"/>
      <c r="T438" s="347"/>
      <c r="U438" s="347"/>
      <c r="V438" s="347"/>
      <c r="W438" s="347"/>
      <c r="X438" s="347"/>
      <c r="Y438" s="347"/>
      <c r="Z438" s="347"/>
      <c r="AA438" s="347"/>
      <c r="AC438" s="319"/>
      <c r="AD438" s="333"/>
      <c r="AE438" s="330"/>
      <c r="AF438" s="330"/>
      <c r="AG438" s="330"/>
      <c r="AH438" s="330"/>
      <c r="AI438" s="330"/>
      <c r="AJ438" s="330"/>
      <c r="AK438" s="330"/>
      <c r="AL438" s="330"/>
      <c r="AM438" s="330"/>
      <c r="AN438" s="330"/>
      <c r="AO438" s="330"/>
      <c r="AP438" s="330"/>
      <c r="AQ438" s="330"/>
      <c r="AR438" s="330"/>
      <c r="AS438" s="330"/>
      <c r="AT438" s="330"/>
      <c r="AU438" s="330"/>
      <c r="AV438" s="330"/>
      <c r="AW438" s="330"/>
      <c r="AX438" s="330"/>
      <c r="AY438" s="330"/>
      <c r="AZ438" s="330"/>
      <c r="BA438" s="327"/>
      <c r="BB438" s="327"/>
      <c r="BC438" s="334"/>
      <c r="BD438" s="319"/>
    </row>
    <row r="439" spans="2:56" s="346" customFormat="1" ht="22.5" customHeight="1">
      <c r="B439" s="347"/>
      <c r="C439" s="347"/>
      <c r="D439" s="347"/>
      <c r="E439" s="347"/>
      <c r="F439" s="347"/>
      <c r="G439" s="347"/>
      <c r="H439" s="347"/>
      <c r="I439" s="347"/>
      <c r="J439" s="347"/>
      <c r="K439" s="347"/>
      <c r="L439" s="347"/>
      <c r="M439" s="347"/>
      <c r="N439" s="347"/>
      <c r="O439" s="347"/>
      <c r="P439" s="347"/>
      <c r="Q439" s="347"/>
      <c r="R439" s="347"/>
      <c r="S439" s="347"/>
      <c r="T439" s="347"/>
      <c r="U439" s="347"/>
      <c r="V439" s="394" t="s">
        <v>808</v>
      </c>
      <c r="W439" s="347"/>
      <c r="X439" s="347"/>
      <c r="Y439" s="347"/>
      <c r="Z439" s="347"/>
      <c r="AA439" s="347"/>
      <c r="AC439" s="319"/>
      <c r="AD439" s="348"/>
      <c r="AE439" s="330"/>
      <c r="AF439" s="330"/>
      <c r="AG439" s="330"/>
      <c r="AH439" s="330"/>
      <c r="AI439" s="330"/>
      <c r="AJ439" s="330"/>
      <c r="AK439" s="330"/>
      <c r="AL439" s="330"/>
      <c r="AM439" s="330"/>
      <c r="AN439" s="330"/>
      <c r="AO439" s="330"/>
      <c r="AP439" s="330"/>
      <c r="AQ439" s="330"/>
      <c r="AR439" s="330"/>
      <c r="AS439" s="330"/>
      <c r="AT439" s="330"/>
      <c r="AU439" s="330"/>
      <c r="AV439" s="330"/>
      <c r="AW439" s="330"/>
      <c r="AX439" s="330"/>
      <c r="AY439" s="330"/>
      <c r="AZ439" s="330"/>
      <c r="BA439" s="330"/>
      <c r="BB439" s="336"/>
      <c r="BC439" s="334"/>
      <c r="BD439" s="319"/>
    </row>
    <row r="440" spans="2:56" s="346" customFormat="1" ht="22.5" customHeight="1">
      <c r="B440" s="347"/>
      <c r="C440" s="347"/>
      <c r="D440" s="347"/>
      <c r="E440" s="347"/>
      <c r="F440" s="347"/>
      <c r="G440" s="347"/>
      <c r="H440" s="347"/>
      <c r="I440" s="347"/>
      <c r="J440" s="347"/>
      <c r="K440" s="347"/>
      <c r="L440" s="347"/>
      <c r="M440" s="347"/>
      <c r="N440" s="347"/>
      <c r="O440" s="347"/>
      <c r="P440" s="347"/>
      <c r="Q440" s="347"/>
      <c r="R440" s="347"/>
      <c r="S440" s="347"/>
      <c r="T440" s="347"/>
      <c r="U440" s="347"/>
      <c r="V440" s="394"/>
      <c r="W440" s="347"/>
      <c r="X440" s="347"/>
      <c r="Y440" s="347"/>
      <c r="Z440" s="347"/>
      <c r="AA440" s="347"/>
      <c r="AC440" s="319"/>
      <c r="AD440" s="333"/>
      <c r="AE440" s="327"/>
      <c r="AF440" s="327"/>
      <c r="AG440" s="327"/>
      <c r="AH440" s="327"/>
      <c r="AI440" s="327"/>
      <c r="AJ440" s="327"/>
      <c r="AK440" s="327"/>
      <c r="AL440" s="327"/>
      <c r="AM440" s="327"/>
      <c r="AN440" s="327"/>
      <c r="AO440" s="327"/>
      <c r="AP440" s="327"/>
      <c r="AQ440" s="327"/>
      <c r="AR440" s="327"/>
      <c r="AS440" s="327"/>
      <c r="AT440" s="327"/>
      <c r="AU440" s="327"/>
      <c r="AV440" s="327"/>
      <c r="AW440" s="327"/>
      <c r="AX440" s="327"/>
      <c r="AY440" s="327"/>
      <c r="AZ440" s="327"/>
      <c r="BA440" s="327"/>
      <c r="BB440" s="327"/>
      <c r="BC440" s="334"/>
      <c r="BD440" s="319"/>
    </row>
    <row r="441" spans="2:56" s="346" customFormat="1" ht="22.5" customHeight="1">
      <c r="B441" s="347"/>
      <c r="C441" s="347"/>
      <c r="D441" s="347"/>
      <c r="E441" s="347"/>
      <c r="F441" s="347"/>
      <c r="G441" s="347"/>
      <c r="H441" s="347"/>
      <c r="I441" s="347"/>
      <c r="J441" s="347"/>
      <c r="K441" s="347"/>
      <c r="L441" s="347"/>
      <c r="M441" s="347"/>
      <c r="N441" s="347"/>
      <c r="O441" s="347"/>
      <c r="P441" s="347"/>
      <c r="Q441" s="347"/>
      <c r="R441" s="347"/>
      <c r="S441" s="347"/>
      <c r="T441" s="347"/>
      <c r="U441" s="347"/>
      <c r="V441" s="318"/>
      <c r="W441" s="347"/>
      <c r="X441" s="347"/>
      <c r="Y441" s="347"/>
      <c r="Z441" s="347"/>
      <c r="AA441" s="347"/>
      <c r="AC441" s="319"/>
      <c r="AD441" s="333"/>
      <c r="AE441" s="327"/>
      <c r="AF441" s="327"/>
      <c r="AG441" s="327"/>
      <c r="AH441" s="327"/>
      <c r="AI441" s="327"/>
      <c r="AJ441" s="327"/>
      <c r="AK441" s="327"/>
      <c r="AL441" s="327"/>
      <c r="AM441" s="327"/>
      <c r="AN441" s="327"/>
      <c r="AO441" s="327"/>
      <c r="AP441" s="327"/>
      <c r="AQ441" s="327"/>
      <c r="AR441" s="327"/>
      <c r="AS441" s="327"/>
      <c r="AT441" s="327"/>
      <c r="AU441" s="327"/>
      <c r="AV441" s="327"/>
      <c r="AW441" s="327"/>
      <c r="AX441" s="327"/>
      <c r="AY441" s="327"/>
      <c r="AZ441" s="327"/>
      <c r="BA441" s="327"/>
      <c r="BB441" s="327"/>
      <c r="BC441" s="334"/>
      <c r="BD441" s="319"/>
    </row>
    <row r="442" spans="2:56" s="346" customFormat="1" ht="22.5" customHeight="1" thickBot="1">
      <c r="B442" s="347"/>
      <c r="C442" s="347"/>
      <c r="D442" s="347"/>
      <c r="E442" s="347"/>
      <c r="F442" s="347"/>
      <c r="G442" s="347"/>
      <c r="H442" s="347"/>
      <c r="I442" s="347"/>
      <c r="J442" s="347"/>
      <c r="K442" s="347"/>
      <c r="L442" s="395"/>
      <c r="M442" s="395"/>
      <c r="N442" s="395"/>
      <c r="O442" s="395"/>
      <c r="P442" s="395"/>
      <c r="Q442" s="395"/>
      <c r="R442" s="395"/>
      <c r="S442" s="395"/>
      <c r="T442" s="395"/>
      <c r="U442" s="395"/>
      <c r="V442" s="395"/>
      <c r="W442" s="395"/>
      <c r="X442" s="395"/>
      <c r="Y442" s="395"/>
      <c r="Z442" s="395"/>
      <c r="AA442" s="395"/>
      <c r="AC442" s="319"/>
      <c r="AD442" s="333"/>
      <c r="AE442" s="327"/>
      <c r="AF442" s="327"/>
      <c r="AG442" s="327"/>
      <c r="AH442" s="327"/>
      <c r="AI442" s="327"/>
      <c r="AJ442" s="327"/>
      <c r="AK442" s="327"/>
      <c r="AL442" s="327"/>
      <c r="AM442" s="327"/>
      <c r="AN442" s="327"/>
      <c r="AO442" s="327"/>
      <c r="AP442" s="327"/>
      <c r="AQ442" s="327"/>
      <c r="AR442" s="327"/>
      <c r="AS442" s="327"/>
      <c r="AT442" s="327"/>
      <c r="AU442" s="327"/>
      <c r="AV442" s="327"/>
      <c r="AW442" s="327"/>
      <c r="AX442" s="327"/>
      <c r="AY442" s="327"/>
      <c r="AZ442" s="327"/>
      <c r="BA442" s="327"/>
      <c r="BB442" s="327"/>
      <c r="BC442" s="334"/>
      <c r="BD442" s="319"/>
    </row>
    <row r="443" spans="2:56" s="346" customFormat="1" ht="22.5" customHeight="1" thickBot="1">
      <c r="B443" s="347"/>
      <c r="C443" s="347"/>
      <c r="D443" s="347"/>
      <c r="E443" s="347"/>
      <c r="F443" s="347"/>
      <c r="G443" s="347"/>
      <c r="H443" s="347"/>
      <c r="I443" s="347"/>
      <c r="J443" s="347"/>
      <c r="K443" s="347"/>
      <c r="L443" s="347"/>
      <c r="M443" s="347"/>
      <c r="N443" s="347"/>
      <c r="O443" s="347"/>
      <c r="P443" s="347"/>
      <c r="Q443" s="347"/>
      <c r="R443" s="347"/>
      <c r="S443" s="347"/>
      <c r="T443" s="347"/>
      <c r="U443" s="347"/>
      <c r="V443" s="347"/>
      <c r="W443" s="347"/>
      <c r="X443" s="347"/>
      <c r="Y443" s="347"/>
      <c r="Z443" s="347"/>
      <c r="AA443" s="347"/>
      <c r="AC443" s="319"/>
      <c r="AD443" s="340"/>
      <c r="AE443" s="341"/>
      <c r="AF443" s="341"/>
      <c r="AG443" s="341"/>
      <c r="AH443" s="341"/>
      <c r="AI443" s="341"/>
      <c r="AJ443" s="341"/>
      <c r="AK443" s="341"/>
      <c r="AL443" s="341"/>
      <c r="AM443" s="341"/>
      <c r="AN443" s="341"/>
      <c r="AO443" s="341"/>
      <c r="AP443" s="341"/>
      <c r="AQ443" s="341"/>
      <c r="AR443" s="341"/>
      <c r="AS443" s="341"/>
      <c r="AT443" s="341"/>
      <c r="AU443" s="341"/>
      <c r="AV443" s="341"/>
      <c r="AW443" s="341"/>
      <c r="AX443" s="341"/>
      <c r="AY443" s="341"/>
      <c r="AZ443" s="341"/>
      <c r="BA443" s="341"/>
      <c r="BB443" s="341"/>
      <c r="BC443" s="342"/>
      <c r="BD443" s="317"/>
    </row>
    <row r="444" spans="29:56" s="346" customFormat="1" ht="3.75" customHeight="1">
      <c r="AC444" s="319"/>
      <c r="AD444" s="319"/>
      <c r="AE444" s="319"/>
      <c r="AF444" s="319"/>
      <c r="AG444" s="319"/>
      <c r="AH444" s="319"/>
      <c r="AI444" s="319"/>
      <c r="AJ444" s="319"/>
      <c r="AK444" s="319"/>
      <c r="AL444" s="319"/>
      <c r="AM444" s="319"/>
      <c r="AN444" s="319"/>
      <c r="AO444" s="319"/>
      <c r="AP444" s="319"/>
      <c r="AQ444" s="319"/>
      <c r="AR444" s="319"/>
      <c r="AS444" s="319"/>
      <c r="AT444" s="319"/>
      <c r="AU444" s="319"/>
      <c r="AV444" s="319"/>
      <c r="AW444" s="319"/>
      <c r="AX444" s="319"/>
      <c r="AY444" s="319"/>
      <c r="AZ444" s="319"/>
      <c r="BA444" s="319"/>
      <c r="BB444" s="319"/>
      <c r="BC444" s="319"/>
      <c r="BD444" s="317"/>
    </row>
    <row r="445" ht="22.5" customHeight="1">
      <c r="AB445" s="318"/>
    </row>
    <row r="446" ht="22.5" customHeight="1">
      <c r="AB446" s="318"/>
    </row>
    <row r="447" ht="22.5" customHeight="1">
      <c r="AB447" s="318"/>
    </row>
    <row r="448" ht="22.5" customHeight="1">
      <c r="AB448" s="318"/>
    </row>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sheetData>
  <sheetProtection password="C740" sheet="1"/>
  <protectedRanges>
    <protectedRange sqref="K314:L323 N314:O323 Q314:R323" name="範囲1_1"/>
  </protectedRanges>
  <mergeCells count="805">
    <mergeCell ref="AE2:BB2"/>
    <mergeCell ref="C3:Z4"/>
    <mergeCell ref="AE3:BB3"/>
    <mergeCell ref="AE4:BB4"/>
    <mergeCell ref="C5:Z6"/>
    <mergeCell ref="AE5:BB5"/>
    <mergeCell ref="AE6:BB6"/>
    <mergeCell ref="C7:Z8"/>
    <mergeCell ref="AE7:BB7"/>
    <mergeCell ref="AE8:BB8"/>
    <mergeCell ref="AE9:BB9"/>
    <mergeCell ref="AE10:BB10"/>
    <mergeCell ref="AE11:BB11"/>
    <mergeCell ref="AE12:BB12"/>
    <mergeCell ref="AE13:BB13"/>
    <mergeCell ref="AE14:BB14"/>
    <mergeCell ref="AE15:BB15"/>
    <mergeCell ref="AE16:BB16"/>
    <mergeCell ref="AE17:BB17"/>
    <mergeCell ref="AE18:BB18"/>
    <mergeCell ref="AE19:BB19"/>
    <mergeCell ref="AE20:BB20"/>
    <mergeCell ref="AE21:BB21"/>
    <mergeCell ref="AE22:BB22"/>
    <mergeCell ref="AE23:BB23"/>
    <mergeCell ref="AE24:BB24"/>
    <mergeCell ref="AD27:BA28"/>
    <mergeCell ref="AE29:BB29"/>
    <mergeCell ref="C30:Z33"/>
    <mergeCell ref="AE30:BB30"/>
    <mergeCell ref="AE31:BB31"/>
    <mergeCell ref="AE32:BB32"/>
    <mergeCell ref="AE33:BB33"/>
    <mergeCell ref="AE34:BB34"/>
    <mergeCell ref="P35:Q35"/>
    <mergeCell ref="R35:S35"/>
    <mergeCell ref="AE35:BB35"/>
    <mergeCell ref="E36:G36"/>
    <mergeCell ref="H36:I36"/>
    <mergeCell ref="P36:Q36"/>
    <mergeCell ref="R36:S36"/>
    <mergeCell ref="AE36:BB36"/>
    <mergeCell ref="C39:Z40"/>
    <mergeCell ref="AE39:BB39"/>
    <mergeCell ref="AE40:BB40"/>
    <mergeCell ref="C41:Z42"/>
    <mergeCell ref="AE41:BB41"/>
    <mergeCell ref="AE42:BB42"/>
    <mergeCell ref="L43:Q44"/>
    <mergeCell ref="AD43:BA44"/>
    <mergeCell ref="AE45:BB45"/>
    <mergeCell ref="C46:Z47"/>
    <mergeCell ref="AE46:BB46"/>
    <mergeCell ref="AE47:BB47"/>
    <mergeCell ref="D48:Z49"/>
    <mergeCell ref="AE48:BB48"/>
    <mergeCell ref="AE49:BB49"/>
    <mergeCell ref="D50:Z51"/>
    <mergeCell ref="AE50:BB50"/>
    <mergeCell ref="AE51:BB51"/>
    <mergeCell ref="C52:Z53"/>
    <mergeCell ref="AE52:BB52"/>
    <mergeCell ref="AE53:BB53"/>
    <mergeCell ref="D54:Z55"/>
    <mergeCell ref="AE54:BB54"/>
    <mergeCell ref="AE55:BB55"/>
    <mergeCell ref="D56:Z57"/>
    <mergeCell ref="AE56:BB56"/>
    <mergeCell ref="AE57:BB57"/>
    <mergeCell ref="D58:Z59"/>
    <mergeCell ref="AE58:BB58"/>
    <mergeCell ref="AE59:BB59"/>
    <mergeCell ref="D60:Z61"/>
    <mergeCell ref="AE60:BB60"/>
    <mergeCell ref="AE61:BB61"/>
    <mergeCell ref="C62:Z63"/>
    <mergeCell ref="C64:Z65"/>
    <mergeCell ref="AD64:BA65"/>
    <mergeCell ref="C66:Z67"/>
    <mergeCell ref="AE66:BB66"/>
    <mergeCell ref="AE67:BB67"/>
    <mergeCell ref="C68:Z69"/>
    <mergeCell ref="AE68:BB68"/>
    <mergeCell ref="AE69:BB69"/>
    <mergeCell ref="C70:Z71"/>
    <mergeCell ref="AE70:BB70"/>
    <mergeCell ref="AE71:BB71"/>
    <mergeCell ref="C72:Z73"/>
    <mergeCell ref="AE72:BB72"/>
    <mergeCell ref="AE73:BB73"/>
    <mergeCell ref="B76:Y77"/>
    <mergeCell ref="AE76:BB76"/>
    <mergeCell ref="AE77:BB77"/>
    <mergeCell ref="C78:Y79"/>
    <mergeCell ref="AE78:BB78"/>
    <mergeCell ref="AE79:BB79"/>
    <mergeCell ref="C80:Z85"/>
    <mergeCell ref="AD80:BA81"/>
    <mergeCell ref="AE84:BB84"/>
    <mergeCell ref="AE85:BB85"/>
    <mergeCell ref="C86:Y87"/>
    <mergeCell ref="C88:Z110"/>
    <mergeCell ref="AE105:BB105"/>
    <mergeCell ref="AE108:BB108"/>
    <mergeCell ref="AE109:BB109"/>
    <mergeCell ref="AE110:BB110"/>
    <mergeCell ref="B113:M114"/>
    <mergeCell ref="AE113:BB113"/>
    <mergeCell ref="AE114:BB114"/>
    <mergeCell ref="C115:Y116"/>
    <mergeCell ref="AE115:BB115"/>
    <mergeCell ref="AE116:BB116"/>
    <mergeCell ref="AD117:BA118"/>
    <mergeCell ref="D118:G118"/>
    <mergeCell ref="H118:X118"/>
    <mergeCell ref="D119:G119"/>
    <mergeCell ref="H119:X119"/>
    <mergeCell ref="D120:G120"/>
    <mergeCell ref="H120:X120"/>
    <mergeCell ref="D121:G122"/>
    <mergeCell ref="H121:X121"/>
    <mergeCell ref="H122:X122"/>
    <mergeCell ref="AE122:BB122"/>
    <mergeCell ref="D123:G123"/>
    <mergeCell ref="H123:X123"/>
    <mergeCell ref="AE123:BB123"/>
    <mergeCell ref="D124:G124"/>
    <mergeCell ref="H124:X124"/>
    <mergeCell ref="AE124:BB124"/>
    <mergeCell ref="AE126:BB126"/>
    <mergeCell ref="D127:G127"/>
    <mergeCell ref="H127:X127"/>
    <mergeCell ref="AE127:BB127"/>
    <mergeCell ref="D128:G128"/>
    <mergeCell ref="H128:X128"/>
    <mergeCell ref="D129:G129"/>
    <mergeCell ref="H129:X129"/>
    <mergeCell ref="AE129:BB129"/>
    <mergeCell ref="D130:G130"/>
    <mergeCell ref="H130:X130"/>
    <mergeCell ref="AE130:BB130"/>
    <mergeCell ref="AE131:BB131"/>
    <mergeCell ref="C132:Y133"/>
    <mergeCell ref="AE132:BB132"/>
    <mergeCell ref="D134:G134"/>
    <mergeCell ref="H134:O134"/>
    <mergeCell ref="D135:G135"/>
    <mergeCell ref="H135:O135"/>
    <mergeCell ref="H137:K137"/>
    <mergeCell ref="L137:O137"/>
    <mergeCell ref="H138:K138"/>
    <mergeCell ref="L138:O138"/>
    <mergeCell ref="H139:K139"/>
    <mergeCell ref="L139:O139"/>
    <mergeCell ref="AE139:BB139"/>
    <mergeCell ref="D140:G140"/>
    <mergeCell ref="H140:O140"/>
    <mergeCell ref="AE140:BB140"/>
    <mergeCell ref="AE141:BB141"/>
    <mergeCell ref="C142:Y143"/>
    <mergeCell ref="AE142:BB142"/>
    <mergeCell ref="D136:G139"/>
    <mergeCell ref="H136:K136"/>
    <mergeCell ref="L136:O136"/>
    <mergeCell ref="AE144:BB144"/>
    <mergeCell ref="D145:G145"/>
    <mergeCell ref="H145:X145"/>
    <mergeCell ref="AE145:BB145"/>
    <mergeCell ref="D146:G146"/>
    <mergeCell ref="H146:X146"/>
    <mergeCell ref="AE146:BB146"/>
    <mergeCell ref="D147:G147"/>
    <mergeCell ref="H147:X147"/>
    <mergeCell ref="AE147:BB147"/>
    <mergeCell ref="AE150:BB150"/>
    <mergeCell ref="C151:Z155"/>
    <mergeCell ref="AE151:BB151"/>
    <mergeCell ref="AE152:BB152"/>
    <mergeCell ref="AE154:BB154"/>
    <mergeCell ref="AE155:BB155"/>
    <mergeCell ref="AE157:BB157"/>
    <mergeCell ref="C158:Z184"/>
    <mergeCell ref="AE162:BB162"/>
    <mergeCell ref="AE174:BB174"/>
    <mergeCell ref="AE183:BB183"/>
    <mergeCell ref="C187:Y188"/>
    <mergeCell ref="AE187:BB187"/>
    <mergeCell ref="AE188:BB188"/>
    <mergeCell ref="D189:E189"/>
    <mergeCell ref="F189:Z189"/>
    <mergeCell ref="AE189:BB189"/>
    <mergeCell ref="D190:E190"/>
    <mergeCell ref="F190:Z190"/>
    <mergeCell ref="AE190:BB190"/>
    <mergeCell ref="D191:E191"/>
    <mergeCell ref="F191:Z191"/>
    <mergeCell ref="AE191:BB191"/>
    <mergeCell ref="D192:E192"/>
    <mergeCell ref="F192:Z192"/>
    <mergeCell ref="AE192:BB192"/>
    <mergeCell ref="D193:E193"/>
    <mergeCell ref="F193:Z193"/>
    <mergeCell ref="D194:E194"/>
    <mergeCell ref="F194:Z194"/>
    <mergeCell ref="AE194:BB194"/>
    <mergeCell ref="D195:E195"/>
    <mergeCell ref="F195:Z195"/>
    <mergeCell ref="AE195:BB195"/>
    <mergeCell ref="D196:E196"/>
    <mergeCell ref="F196:Z196"/>
    <mergeCell ref="AE196:BB196"/>
    <mergeCell ref="D197:E197"/>
    <mergeCell ref="F197:Z197"/>
    <mergeCell ref="AE197:BB197"/>
    <mergeCell ref="D198:E198"/>
    <mergeCell ref="F198:Z198"/>
    <mergeCell ref="AE198:BB198"/>
    <mergeCell ref="D199:E199"/>
    <mergeCell ref="F199:Z199"/>
    <mergeCell ref="AE199:BB199"/>
    <mergeCell ref="D200:E200"/>
    <mergeCell ref="F200:Z200"/>
    <mergeCell ref="AE200:BB200"/>
    <mergeCell ref="D201:E201"/>
    <mergeCell ref="F201:Z201"/>
    <mergeCell ref="AE201:BB201"/>
    <mergeCell ref="D202:E202"/>
    <mergeCell ref="F202:Z202"/>
    <mergeCell ref="AE202:BB202"/>
    <mergeCell ref="D203:E203"/>
    <mergeCell ref="F203:Z203"/>
    <mergeCell ref="AE203:BB203"/>
    <mergeCell ref="D204:E204"/>
    <mergeCell ref="F204:Z204"/>
    <mergeCell ref="AE204:BB204"/>
    <mergeCell ref="D205:E205"/>
    <mergeCell ref="F205:Z205"/>
    <mergeCell ref="AE205:BB205"/>
    <mergeCell ref="D206:E206"/>
    <mergeCell ref="F206:Z206"/>
    <mergeCell ref="AE206:BB206"/>
    <mergeCell ref="D207:E207"/>
    <mergeCell ref="F207:Z207"/>
    <mergeCell ref="AE207:BB207"/>
    <mergeCell ref="D208:E208"/>
    <mergeCell ref="F208:Z208"/>
    <mergeCell ref="AE208:BB208"/>
    <mergeCell ref="D209:E209"/>
    <mergeCell ref="F209:Z209"/>
    <mergeCell ref="AE209:BB209"/>
    <mergeCell ref="D210:E210"/>
    <mergeCell ref="F210:Z210"/>
    <mergeCell ref="AE210:BB210"/>
    <mergeCell ref="D211:E211"/>
    <mergeCell ref="F211:Z211"/>
    <mergeCell ref="AE211:BB211"/>
    <mergeCell ref="D212:E212"/>
    <mergeCell ref="F212:Z212"/>
    <mergeCell ref="D213:E213"/>
    <mergeCell ref="F213:Z213"/>
    <mergeCell ref="AE213:BB213"/>
    <mergeCell ref="D214:E214"/>
    <mergeCell ref="F214:Z214"/>
    <mergeCell ref="AE214:BB214"/>
    <mergeCell ref="D215:E215"/>
    <mergeCell ref="F215:Z215"/>
    <mergeCell ref="AE215:BB215"/>
    <mergeCell ref="D216:E216"/>
    <mergeCell ref="F216:Z216"/>
    <mergeCell ref="AE216:BB216"/>
    <mergeCell ref="D217:E217"/>
    <mergeCell ref="F217:Z217"/>
    <mergeCell ref="AE217:BB217"/>
    <mergeCell ref="D218:E218"/>
    <mergeCell ref="F218:Z218"/>
    <mergeCell ref="AE218:BB218"/>
    <mergeCell ref="D219:E219"/>
    <mergeCell ref="F219:Z219"/>
    <mergeCell ref="AE219:BB219"/>
    <mergeCell ref="D220:E220"/>
    <mergeCell ref="F220:Z220"/>
    <mergeCell ref="AE220:BB220"/>
    <mergeCell ref="D221:E221"/>
    <mergeCell ref="F221:Z221"/>
    <mergeCell ref="AE221:BB221"/>
    <mergeCell ref="B224:Y225"/>
    <mergeCell ref="AD224:BA225"/>
    <mergeCell ref="C226:G227"/>
    <mergeCell ref="H226:K227"/>
    <mergeCell ref="L226:N226"/>
    <mergeCell ref="O226:Q226"/>
    <mergeCell ref="R226:T226"/>
    <mergeCell ref="U226:AA227"/>
    <mergeCell ref="AD226:BA227"/>
    <mergeCell ref="M227:N227"/>
    <mergeCell ref="P227:Q227"/>
    <mergeCell ref="S227:T227"/>
    <mergeCell ref="C228:C243"/>
    <mergeCell ref="D228:G231"/>
    <mergeCell ref="H228:K229"/>
    <mergeCell ref="L228:N229"/>
    <mergeCell ref="O228:Q229"/>
    <mergeCell ref="R228:T229"/>
    <mergeCell ref="U228:AA231"/>
    <mergeCell ref="AD228:BA229"/>
    <mergeCell ref="H230:K231"/>
    <mergeCell ref="L230:N231"/>
    <mergeCell ref="O230:Q231"/>
    <mergeCell ref="R230:T231"/>
    <mergeCell ref="L232:N233"/>
    <mergeCell ref="O232:Q233"/>
    <mergeCell ref="R232:T233"/>
    <mergeCell ref="U232:AA237"/>
    <mergeCell ref="H234:K235"/>
    <mergeCell ref="L234:N235"/>
    <mergeCell ref="O234:Q235"/>
    <mergeCell ref="R234:T235"/>
    <mergeCell ref="AE234:BB234"/>
    <mergeCell ref="D235:G235"/>
    <mergeCell ref="D236:G236"/>
    <mergeCell ref="H236:K237"/>
    <mergeCell ref="L236:N237"/>
    <mergeCell ref="O236:Q237"/>
    <mergeCell ref="R236:T237"/>
    <mergeCell ref="D237:G237"/>
    <mergeCell ref="D232:G234"/>
    <mergeCell ref="H232:K233"/>
    <mergeCell ref="D238:G240"/>
    <mergeCell ref="H238:K239"/>
    <mergeCell ref="L238:N239"/>
    <mergeCell ref="O238:Q239"/>
    <mergeCell ref="R238:T239"/>
    <mergeCell ref="U238:AA243"/>
    <mergeCell ref="H240:K241"/>
    <mergeCell ref="L240:N241"/>
    <mergeCell ref="O240:Q241"/>
    <mergeCell ref="R240:T241"/>
    <mergeCell ref="D241:G241"/>
    <mergeCell ref="D242:G242"/>
    <mergeCell ref="H242:K243"/>
    <mergeCell ref="L242:N243"/>
    <mergeCell ref="O242:Q243"/>
    <mergeCell ref="R242:T243"/>
    <mergeCell ref="AE242:BB242"/>
    <mergeCell ref="D243:G243"/>
    <mergeCell ref="AE243:BB243"/>
    <mergeCell ref="C244:G247"/>
    <mergeCell ref="H244:K245"/>
    <mergeCell ref="L244:N245"/>
    <mergeCell ref="O244:Q245"/>
    <mergeCell ref="R244:T245"/>
    <mergeCell ref="U244:AA247"/>
    <mergeCell ref="H246:K247"/>
    <mergeCell ref="L246:N247"/>
    <mergeCell ref="O246:Q247"/>
    <mergeCell ref="R246:T247"/>
    <mergeCell ref="AE246:BB246"/>
    <mergeCell ref="C248:G251"/>
    <mergeCell ref="H248:K248"/>
    <mergeCell ref="L248:N249"/>
    <mergeCell ref="O248:Q249"/>
    <mergeCell ref="R248:T249"/>
    <mergeCell ref="U248:AA251"/>
    <mergeCell ref="AE248:BB248"/>
    <mergeCell ref="I249:J249"/>
    <mergeCell ref="H250:K251"/>
    <mergeCell ref="L250:N251"/>
    <mergeCell ref="O250:Q251"/>
    <mergeCell ref="R250:T251"/>
    <mergeCell ref="C252:K253"/>
    <mergeCell ref="L252:T253"/>
    <mergeCell ref="U252:AA253"/>
    <mergeCell ref="C254:K255"/>
    <mergeCell ref="L254:T255"/>
    <mergeCell ref="U254:AA255"/>
    <mergeCell ref="C256:K257"/>
    <mergeCell ref="L256:T257"/>
    <mergeCell ref="U256:AA257"/>
    <mergeCell ref="AE257:BB257"/>
    <mergeCell ref="AE258:BB258"/>
    <mergeCell ref="AE259:BB259"/>
    <mergeCell ref="B261:Y262"/>
    <mergeCell ref="AE261:BB261"/>
    <mergeCell ref="AE262:BB262"/>
    <mergeCell ref="AE263:BB263"/>
    <mergeCell ref="C264:G264"/>
    <mergeCell ref="H264:J264"/>
    <mergeCell ref="K264:N264"/>
    <mergeCell ref="O264:R264"/>
    <mergeCell ref="AE264:BB264"/>
    <mergeCell ref="C265:G265"/>
    <mergeCell ref="H265:J265"/>
    <mergeCell ref="K265:N265"/>
    <mergeCell ref="O265:R265"/>
    <mergeCell ref="AD265:BA266"/>
    <mergeCell ref="C266:G266"/>
    <mergeCell ref="H266:J266"/>
    <mergeCell ref="K266:N266"/>
    <mergeCell ref="O266:R266"/>
    <mergeCell ref="C267:G267"/>
    <mergeCell ref="H267:J267"/>
    <mergeCell ref="K267:N267"/>
    <mergeCell ref="O267:R267"/>
    <mergeCell ref="AE267:BB267"/>
    <mergeCell ref="C268:G268"/>
    <mergeCell ref="H268:J268"/>
    <mergeCell ref="K268:N268"/>
    <mergeCell ref="O268:R268"/>
    <mergeCell ref="AE268:BB268"/>
    <mergeCell ref="C269:H269"/>
    <mergeCell ref="I269:J269"/>
    <mergeCell ref="P269:Q269"/>
    <mergeCell ref="AE270:BB270"/>
    <mergeCell ref="AE271:BB271"/>
    <mergeCell ref="AE272:BB272"/>
    <mergeCell ref="AE273:BB273"/>
    <mergeCell ref="AE274:BB274"/>
    <mergeCell ref="AE275:BB275"/>
    <mergeCell ref="AE276:BB276"/>
    <mergeCell ref="AE277:BB277"/>
    <mergeCell ref="AE278:BB278"/>
    <mergeCell ref="C279:G279"/>
    <mergeCell ref="H279:K279"/>
    <mergeCell ref="AE279:BB279"/>
    <mergeCell ref="C280:G280"/>
    <mergeCell ref="H280:K280"/>
    <mergeCell ref="N280:X281"/>
    <mergeCell ref="AE280:BB280"/>
    <mergeCell ref="C281:G281"/>
    <mergeCell ref="H281:K281"/>
    <mergeCell ref="AE281:BB281"/>
    <mergeCell ref="C282:G282"/>
    <mergeCell ref="H282:K282"/>
    <mergeCell ref="AE282:BB282"/>
    <mergeCell ref="C283:H283"/>
    <mergeCell ref="I283:J283"/>
    <mergeCell ref="P283:Q283"/>
    <mergeCell ref="AE283:BB283"/>
    <mergeCell ref="AE284:BB284"/>
    <mergeCell ref="C285:Q285"/>
    <mergeCell ref="R285:T285"/>
    <mergeCell ref="U285:AA285"/>
    <mergeCell ref="C286:Q286"/>
    <mergeCell ref="R286:T286"/>
    <mergeCell ref="U286:AA286"/>
    <mergeCell ref="C287:Q287"/>
    <mergeCell ref="R287:T287"/>
    <mergeCell ref="U287:AA287"/>
    <mergeCell ref="AD287:BA288"/>
    <mergeCell ref="C288:Q288"/>
    <mergeCell ref="R288:T288"/>
    <mergeCell ref="U288:AA288"/>
    <mergeCell ref="C289:Q289"/>
    <mergeCell ref="R289:T289"/>
    <mergeCell ref="U289:AA289"/>
    <mergeCell ref="AE289:BB289"/>
    <mergeCell ref="C290:Q290"/>
    <mergeCell ref="R290:T290"/>
    <mergeCell ref="U290:AA290"/>
    <mergeCell ref="AE290:BB290"/>
    <mergeCell ref="C291:Q291"/>
    <mergeCell ref="R291:T291"/>
    <mergeCell ref="U291:AA291"/>
    <mergeCell ref="AE291:BB291"/>
    <mergeCell ref="C292:Q292"/>
    <mergeCell ref="R292:T292"/>
    <mergeCell ref="U292:AA292"/>
    <mergeCell ref="AE292:BB292"/>
    <mergeCell ref="C293:Q293"/>
    <mergeCell ref="R293:T293"/>
    <mergeCell ref="U293:AA293"/>
    <mergeCell ref="AE293:BB293"/>
    <mergeCell ref="C294:Q294"/>
    <mergeCell ref="R294:T294"/>
    <mergeCell ref="U294:AA294"/>
    <mergeCell ref="AE294:BB294"/>
    <mergeCell ref="C295:E295"/>
    <mergeCell ref="G295:P295"/>
    <mergeCell ref="R295:T295"/>
    <mergeCell ref="U295:AA295"/>
    <mergeCell ref="AE295:BB295"/>
    <mergeCell ref="AE296:BB296"/>
    <mergeCell ref="AE298:BB298"/>
    <mergeCell ref="C299:J300"/>
    <mergeCell ref="K299:M300"/>
    <mergeCell ref="N299:S299"/>
    <mergeCell ref="T299:AA299"/>
    <mergeCell ref="AE299:BB299"/>
    <mergeCell ref="N300:P300"/>
    <mergeCell ref="Q300:S300"/>
    <mergeCell ref="T300:V300"/>
    <mergeCell ref="W300:X300"/>
    <mergeCell ref="Y300:AA300"/>
    <mergeCell ref="AE300:BB300"/>
    <mergeCell ref="C301:J301"/>
    <mergeCell ref="K301:M309"/>
    <mergeCell ref="N301:P301"/>
    <mergeCell ref="Q301:S301"/>
    <mergeCell ref="T301:V301"/>
    <mergeCell ref="W301:X301"/>
    <mergeCell ref="Y301:AA301"/>
    <mergeCell ref="AE301:BB301"/>
    <mergeCell ref="Y303:AA303"/>
    <mergeCell ref="AE303:BB303"/>
    <mergeCell ref="C302:J302"/>
    <mergeCell ref="N302:P302"/>
    <mergeCell ref="Q302:S302"/>
    <mergeCell ref="T302:V302"/>
    <mergeCell ref="W302:X302"/>
    <mergeCell ref="Y302:AA302"/>
    <mergeCell ref="Q304:S304"/>
    <mergeCell ref="T304:V304"/>
    <mergeCell ref="W304:X304"/>
    <mergeCell ref="Y304:AA304"/>
    <mergeCell ref="AE302:BB302"/>
    <mergeCell ref="C303:J303"/>
    <mergeCell ref="N303:P303"/>
    <mergeCell ref="Q303:S303"/>
    <mergeCell ref="T303:V303"/>
    <mergeCell ref="W303:X303"/>
    <mergeCell ref="AE304:BB304"/>
    <mergeCell ref="C305:J305"/>
    <mergeCell ref="N305:P305"/>
    <mergeCell ref="Q305:S305"/>
    <mergeCell ref="T305:V305"/>
    <mergeCell ref="W305:X305"/>
    <mergeCell ref="Y305:AA305"/>
    <mergeCell ref="AE305:BB305"/>
    <mergeCell ref="C304:J304"/>
    <mergeCell ref="N304:P304"/>
    <mergeCell ref="Y307:AA307"/>
    <mergeCell ref="AE307:BB307"/>
    <mergeCell ref="C306:J306"/>
    <mergeCell ref="N306:P306"/>
    <mergeCell ref="Q306:S306"/>
    <mergeCell ref="T306:V306"/>
    <mergeCell ref="W306:X306"/>
    <mergeCell ref="Y306:AA306"/>
    <mergeCell ref="Q308:S308"/>
    <mergeCell ref="T308:V308"/>
    <mergeCell ref="W308:X308"/>
    <mergeCell ref="Y308:AA308"/>
    <mergeCell ref="AE306:BB306"/>
    <mergeCell ref="C307:J307"/>
    <mergeCell ref="N307:P307"/>
    <mergeCell ref="Q307:S307"/>
    <mergeCell ref="T307:V307"/>
    <mergeCell ref="W307:X307"/>
    <mergeCell ref="AE308:BB308"/>
    <mergeCell ref="D309:I309"/>
    <mergeCell ref="N309:P309"/>
    <mergeCell ref="Q309:S309"/>
    <mergeCell ref="T309:V309"/>
    <mergeCell ref="W309:X309"/>
    <mergeCell ref="Y309:AA309"/>
    <mergeCell ref="AE309:BB309"/>
    <mergeCell ref="C308:J308"/>
    <mergeCell ref="N308:P308"/>
    <mergeCell ref="AE310:BB310"/>
    <mergeCell ref="AE311:BB311"/>
    <mergeCell ref="C312:J313"/>
    <mergeCell ref="K312:M313"/>
    <mergeCell ref="N312:P313"/>
    <mergeCell ref="Q312:S313"/>
    <mergeCell ref="AE312:BB312"/>
    <mergeCell ref="AE313:BB313"/>
    <mergeCell ref="C314:C318"/>
    <mergeCell ref="D314:D317"/>
    <mergeCell ref="E314:J314"/>
    <mergeCell ref="K314:L314"/>
    <mergeCell ref="N314:O314"/>
    <mergeCell ref="Q314:R314"/>
    <mergeCell ref="E316:J316"/>
    <mergeCell ref="K316:L316"/>
    <mergeCell ref="N316:O316"/>
    <mergeCell ref="Q316:R316"/>
    <mergeCell ref="AE314:BB314"/>
    <mergeCell ref="E315:J315"/>
    <mergeCell ref="K315:L315"/>
    <mergeCell ref="N315:O315"/>
    <mergeCell ref="Q315:R315"/>
    <mergeCell ref="AE315:BB315"/>
    <mergeCell ref="AE316:BB316"/>
    <mergeCell ref="E317:J317"/>
    <mergeCell ref="K317:L317"/>
    <mergeCell ref="N317:O317"/>
    <mergeCell ref="Q317:R317"/>
    <mergeCell ref="AE317:BB317"/>
    <mergeCell ref="D318:J318"/>
    <mergeCell ref="K318:L318"/>
    <mergeCell ref="N318:O318"/>
    <mergeCell ref="Q318:R318"/>
    <mergeCell ref="AE318:BB318"/>
    <mergeCell ref="C319:C323"/>
    <mergeCell ref="D319:D322"/>
    <mergeCell ref="E319:J319"/>
    <mergeCell ref="K319:L319"/>
    <mergeCell ref="N319:O319"/>
    <mergeCell ref="Q319:R319"/>
    <mergeCell ref="AE319:BB319"/>
    <mergeCell ref="E320:J320"/>
    <mergeCell ref="K320:L320"/>
    <mergeCell ref="N320:O320"/>
    <mergeCell ref="Q320:R320"/>
    <mergeCell ref="AE320:BB320"/>
    <mergeCell ref="E321:J321"/>
    <mergeCell ref="K321:L321"/>
    <mergeCell ref="N321:O321"/>
    <mergeCell ref="Q321:R321"/>
    <mergeCell ref="E322:J322"/>
    <mergeCell ref="K322:L322"/>
    <mergeCell ref="N322:O322"/>
    <mergeCell ref="Q322:R322"/>
    <mergeCell ref="D323:J323"/>
    <mergeCell ref="K323:L323"/>
    <mergeCell ref="N323:O323"/>
    <mergeCell ref="Q323:R323"/>
    <mergeCell ref="AD323:BA324"/>
    <mergeCell ref="AE325:BB325"/>
    <mergeCell ref="C326:G326"/>
    <mergeCell ref="H326:L326"/>
    <mergeCell ref="M326:Q326"/>
    <mergeCell ref="AE326:BB326"/>
    <mergeCell ref="C327:G327"/>
    <mergeCell ref="H327:L327"/>
    <mergeCell ref="M327:Q327"/>
    <mergeCell ref="AE327:BB327"/>
    <mergeCell ref="C328:G328"/>
    <mergeCell ref="H328:L328"/>
    <mergeCell ref="M328:Q328"/>
    <mergeCell ref="AE328:BB328"/>
    <mergeCell ref="C329:G329"/>
    <mergeCell ref="H329:L329"/>
    <mergeCell ref="M329:Q329"/>
    <mergeCell ref="AE329:BB329"/>
    <mergeCell ref="C330:G330"/>
    <mergeCell ref="H330:L330"/>
    <mergeCell ref="M330:Q330"/>
    <mergeCell ref="AE330:BB330"/>
    <mergeCell ref="C331:G331"/>
    <mergeCell ref="H331:L331"/>
    <mergeCell ref="M331:Q331"/>
    <mergeCell ref="AE331:BB331"/>
    <mergeCell ref="C332:G332"/>
    <mergeCell ref="H332:L332"/>
    <mergeCell ref="M332:Q332"/>
    <mergeCell ref="AE332:BB332"/>
    <mergeCell ref="B335:Y336"/>
    <mergeCell ref="AE335:BB335"/>
    <mergeCell ref="AE336:BB336"/>
    <mergeCell ref="AE337:BB337"/>
    <mergeCell ref="C338:Z368"/>
    <mergeCell ref="AE338:BB338"/>
    <mergeCell ref="AD339:BA340"/>
    <mergeCell ref="AE343:BB343"/>
    <mergeCell ref="AE344:BB344"/>
    <mergeCell ref="AE345:BB345"/>
    <mergeCell ref="AE346:BB346"/>
    <mergeCell ref="AE347:BB347"/>
    <mergeCell ref="AE348:BB348"/>
    <mergeCell ref="AE349:BB349"/>
    <mergeCell ref="AE350:BB350"/>
    <mergeCell ref="AE351:BB351"/>
    <mergeCell ref="AE352:BB352"/>
    <mergeCell ref="AE353:BB353"/>
    <mergeCell ref="AE354:BB354"/>
    <mergeCell ref="AE355:BB355"/>
    <mergeCell ref="AE356:BB356"/>
    <mergeCell ref="AE357:BB357"/>
    <mergeCell ref="AE358:BB358"/>
    <mergeCell ref="AE359:BB359"/>
    <mergeCell ref="AD362:BA363"/>
    <mergeCell ref="AE364:BB364"/>
    <mergeCell ref="AE365:BB365"/>
    <mergeCell ref="AE366:BB366"/>
    <mergeCell ref="AE367:BB367"/>
    <mergeCell ref="AE368:BB368"/>
    <mergeCell ref="AE369:BB369"/>
    <mergeCell ref="B372:AA373"/>
    <mergeCell ref="AE372:BB372"/>
    <mergeCell ref="AE373:BB373"/>
    <mergeCell ref="C374:O374"/>
    <mergeCell ref="P374:T374"/>
    <mergeCell ref="U374:AA374"/>
    <mergeCell ref="AE374:BB374"/>
    <mergeCell ref="C375:O375"/>
    <mergeCell ref="P375:T375"/>
    <mergeCell ref="U375:AA375"/>
    <mergeCell ref="AE375:BB375"/>
    <mergeCell ref="C376:O376"/>
    <mergeCell ref="P376:T376"/>
    <mergeCell ref="U376:AA376"/>
    <mergeCell ref="AD376:BA377"/>
    <mergeCell ref="C377:O377"/>
    <mergeCell ref="P377:T377"/>
    <mergeCell ref="U377:AA377"/>
    <mergeCell ref="C378:O378"/>
    <mergeCell ref="P378:T378"/>
    <mergeCell ref="U378:AA378"/>
    <mergeCell ref="C379:O379"/>
    <mergeCell ref="P379:T379"/>
    <mergeCell ref="U379:AA379"/>
    <mergeCell ref="C380:O380"/>
    <mergeCell ref="P380:T380"/>
    <mergeCell ref="U380:AA380"/>
    <mergeCell ref="AE380:BB380"/>
    <mergeCell ref="C381:O381"/>
    <mergeCell ref="P381:T381"/>
    <mergeCell ref="U381:AA381"/>
    <mergeCell ref="AE381:BB381"/>
    <mergeCell ref="C382:O382"/>
    <mergeCell ref="P382:T382"/>
    <mergeCell ref="U382:AA382"/>
    <mergeCell ref="AE382:BB382"/>
    <mergeCell ref="C383:O383"/>
    <mergeCell ref="P383:T383"/>
    <mergeCell ref="U383:AA383"/>
    <mergeCell ref="AE383:BB383"/>
    <mergeCell ref="C384:O384"/>
    <mergeCell ref="P384:T384"/>
    <mergeCell ref="U384:AA384"/>
    <mergeCell ref="AD384:BA385"/>
    <mergeCell ref="C385:O385"/>
    <mergeCell ref="P385:T385"/>
    <mergeCell ref="U385:AA385"/>
    <mergeCell ref="C386:O386"/>
    <mergeCell ref="P386:T386"/>
    <mergeCell ref="U386:AA386"/>
    <mergeCell ref="AE386:BB386"/>
    <mergeCell ref="C387:O387"/>
    <mergeCell ref="P387:T387"/>
    <mergeCell ref="U387:AA387"/>
    <mergeCell ref="AE387:BB387"/>
    <mergeCell ref="C388:O388"/>
    <mergeCell ref="P388:T388"/>
    <mergeCell ref="U388:AA388"/>
    <mergeCell ref="AE388:BB388"/>
    <mergeCell ref="C389:O389"/>
    <mergeCell ref="P389:T389"/>
    <mergeCell ref="U389:AA389"/>
    <mergeCell ref="AE389:BB389"/>
    <mergeCell ref="C390:O390"/>
    <mergeCell ref="P390:T390"/>
    <mergeCell ref="U390:AA390"/>
    <mergeCell ref="AE390:BB390"/>
    <mergeCell ref="C391:O391"/>
    <mergeCell ref="P391:T391"/>
    <mergeCell ref="U391:AA391"/>
    <mergeCell ref="AE391:BB391"/>
    <mergeCell ref="C392:O392"/>
    <mergeCell ref="P392:T392"/>
    <mergeCell ref="U392:AA392"/>
    <mergeCell ref="AE392:BB392"/>
    <mergeCell ref="C393:O393"/>
    <mergeCell ref="P393:T393"/>
    <mergeCell ref="U393:AA393"/>
    <mergeCell ref="AE393:BB393"/>
    <mergeCell ref="C394:O394"/>
    <mergeCell ref="P394:T394"/>
    <mergeCell ref="U394:AA394"/>
    <mergeCell ref="AE394:BB394"/>
    <mergeCell ref="C395:O395"/>
    <mergeCell ref="P395:T395"/>
    <mergeCell ref="U395:AA395"/>
    <mergeCell ref="AE396:BB396"/>
    <mergeCell ref="B397:AA398"/>
    <mergeCell ref="AE397:BB397"/>
    <mergeCell ref="AE398:BB398"/>
    <mergeCell ref="C399:O399"/>
    <mergeCell ref="P399:AA399"/>
    <mergeCell ref="C400:O400"/>
    <mergeCell ref="P400:AA400"/>
    <mergeCell ref="C401:O401"/>
    <mergeCell ref="P401:AA401"/>
    <mergeCell ref="AE401:BB401"/>
    <mergeCell ref="C402:O402"/>
    <mergeCell ref="P402:AA402"/>
    <mergeCell ref="AE402:BB402"/>
    <mergeCell ref="AE406:BB406"/>
    <mergeCell ref="C403:O403"/>
    <mergeCell ref="P403:AA403"/>
    <mergeCell ref="AE403:BB403"/>
    <mergeCell ref="C404:O404"/>
    <mergeCell ref="P404:AA404"/>
    <mergeCell ref="AE404:BB404"/>
    <mergeCell ref="AD413:BA414"/>
    <mergeCell ref="AE416:BB416"/>
    <mergeCell ref="AE417:BB417"/>
    <mergeCell ref="AE418:BB418"/>
    <mergeCell ref="AE419:BB419"/>
    <mergeCell ref="C405:O405"/>
    <mergeCell ref="P405:AA405"/>
    <mergeCell ref="AE405:BB405"/>
    <mergeCell ref="C406:O406"/>
    <mergeCell ref="P406:AA406"/>
    <mergeCell ref="AE420:BB420"/>
    <mergeCell ref="N437:O437"/>
    <mergeCell ref="P437:R437"/>
    <mergeCell ref="T437:V437"/>
    <mergeCell ref="X437:Z437"/>
    <mergeCell ref="B409:Y410"/>
    <mergeCell ref="AD409:BA410"/>
    <mergeCell ref="AE411:BB411"/>
    <mergeCell ref="C412:Z435"/>
    <mergeCell ref="AE412:BB412"/>
  </mergeCells>
  <dataValidations count="4">
    <dataValidation type="list" allowBlank="1" showInputMessage="1" showErrorMessage="1" sqref="H145:X147">
      <formula1>$BF$113:$BF$211</formula1>
    </dataValidation>
    <dataValidation type="list" showInputMessage="1" showErrorMessage="1" sqref="P396:T396">
      <formula1>$B$40:$B$41</formula1>
    </dataValidation>
    <dataValidation showInputMessage="1" showErrorMessage="1" sqref="P400:AA406"/>
    <dataValidation type="list" showInputMessage="1" showErrorMessage="1" sqref="P375:T395">
      <formula1>$BF$374:$BF$375</formula1>
    </dataValidation>
  </dataValidations>
  <printOptions/>
  <pageMargins left="0.25" right="0.25" top="0.75" bottom="0.75" header="0.3" footer="0.3"/>
  <pageSetup horizontalDpi="600" verticalDpi="600" orientation="portrait" paperSize="9" scale="98" r:id="rId2"/>
  <rowBreaks count="11" manualBreakCount="11">
    <brk id="37" max="55" man="1"/>
    <brk id="74" max="55" man="1"/>
    <brk id="111" max="55" man="1"/>
    <brk id="148" max="55" man="1"/>
    <brk id="185" max="55" man="1"/>
    <brk id="222" max="55" man="1"/>
    <brk id="259" max="55" man="1"/>
    <brk id="296" max="55" man="1"/>
    <brk id="333" max="55" man="1"/>
    <brk id="370" max="55" man="1"/>
    <brk id="407" max="55" man="1"/>
  </rowBreaks>
  <colBreaks count="1" manualBreakCount="1">
    <brk id="28" max="44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38"/>
  <sheetViews>
    <sheetView workbookViewId="0" topLeftCell="A22">
      <selection activeCell="J29" sqref="J29"/>
    </sheetView>
  </sheetViews>
  <sheetFormatPr defaultColWidth="9.00390625" defaultRowHeight="13.5"/>
  <cols>
    <col min="1" max="3" width="3.625" style="24" customWidth="1"/>
    <col min="4" max="4" width="85.625" style="14" customWidth="1"/>
    <col min="5" max="16384" width="9.00390625" style="6" customWidth="1"/>
  </cols>
  <sheetData>
    <row r="1" spans="1:4" ht="18.75">
      <c r="A1" s="578" t="s">
        <v>221</v>
      </c>
      <c r="B1" s="578"/>
      <c r="C1" s="578"/>
      <c r="D1" s="578"/>
    </row>
    <row r="2" spans="1:4" s="11" customFormat="1" ht="19.5" customHeight="1">
      <c r="A2" s="7" t="s">
        <v>198</v>
      </c>
      <c r="B2" s="8"/>
      <c r="C2" s="9"/>
      <c r="D2" s="10"/>
    </row>
    <row r="3" spans="1:4" s="11" customFormat="1" ht="15" customHeight="1">
      <c r="A3" s="579" t="s">
        <v>199</v>
      </c>
      <c r="B3" s="579"/>
      <c r="C3" s="579"/>
      <c r="D3" s="579"/>
    </row>
    <row r="4" spans="1:3" ht="27.75" customHeight="1">
      <c r="A4" s="12" t="s">
        <v>222</v>
      </c>
      <c r="B4" s="13"/>
      <c r="C4" s="13"/>
    </row>
    <row r="5" spans="1:4" ht="21" customHeight="1">
      <c r="A5" s="15" t="s">
        <v>286</v>
      </c>
      <c r="B5" s="15" t="s">
        <v>184</v>
      </c>
      <c r="C5" s="16" t="s">
        <v>185</v>
      </c>
      <c r="D5" s="17" t="s">
        <v>229</v>
      </c>
    </row>
    <row r="6" spans="1:4" ht="30" customHeight="1">
      <c r="A6" s="18"/>
      <c r="B6" s="18"/>
      <c r="C6" s="309" t="s">
        <v>186</v>
      </c>
      <c r="D6" s="20" t="s">
        <v>287</v>
      </c>
    </row>
    <row r="7" spans="1:4" ht="19.5" customHeight="1">
      <c r="A7" s="18"/>
      <c r="B7" s="18"/>
      <c r="C7" s="19" t="s">
        <v>288</v>
      </c>
      <c r="D7" s="20" t="s">
        <v>289</v>
      </c>
    </row>
    <row r="8" spans="1:4" ht="19.5" customHeight="1">
      <c r="A8" s="18"/>
      <c r="B8" s="18"/>
      <c r="C8" s="19" t="s">
        <v>188</v>
      </c>
      <c r="D8" s="20" t="s">
        <v>290</v>
      </c>
    </row>
    <row r="9" spans="1:4" ht="21" customHeight="1">
      <c r="A9" s="15" t="s">
        <v>183</v>
      </c>
      <c r="B9" s="15" t="s">
        <v>184</v>
      </c>
      <c r="C9" s="16" t="s">
        <v>185</v>
      </c>
      <c r="D9" s="17" t="s">
        <v>189</v>
      </c>
    </row>
    <row r="10" spans="1:4" ht="39" customHeight="1">
      <c r="A10" s="18"/>
      <c r="B10" s="18"/>
      <c r="C10" s="309" t="s">
        <v>186</v>
      </c>
      <c r="D10" s="21" t="s">
        <v>360</v>
      </c>
    </row>
    <row r="11" spans="1:4" s="316" customFormat="1" ht="19.5" customHeight="1">
      <c r="A11" s="18"/>
      <c r="B11" s="18"/>
      <c r="C11" s="314" t="s">
        <v>370</v>
      </c>
      <c r="D11" s="315" t="s">
        <v>371</v>
      </c>
    </row>
    <row r="12" spans="1:4" ht="21" customHeight="1">
      <c r="A12" s="15" t="s">
        <v>183</v>
      </c>
      <c r="B12" s="15" t="s">
        <v>291</v>
      </c>
      <c r="C12" s="16" t="s">
        <v>185</v>
      </c>
      <c r="D12" s="17" t="s">
        <v>230</v>
      </c>
    </row>
    <row r="13" spans="1:4" ht="30" customHeight="1">
      <c r="A13" s="18"/>
      <c r="B13" s="18"/>
      <c r="C13" s="309" t="s">
        <v>292</v>
      </c>
      <c r="D13" s="21" t="s">
        <v>347</v>
      </c>
    </row>
    <row r="14" spans="1:4" ht="19.5" customHeight="1">
      <c r="A14" s="18"/>
      <c r="B14" s="18"/>
      <c r="C14" s="22" t="s">
        <v>293</v>
      </c>
      <c r="D14" s="21" t="s">
        <v>223</v>
      </c>
    </row>
    <row r="15" spans="1:4" ht="19.5" customHeight="1">
      <c r="A15" s="18"/>
      <c r="B15" s="18"/>
      <c r="C15" s="22" t="s">
        <v>188</v>
      </c>
      <c r="D15" s="21" t="s">
        <v>294</v>
      </c>
    </row>
    <row r="16" spans="1:4" ht="21" customHeight="1">
      <c r="A16" s="15" t="s">
        <v>183</v>
      </c>
      <c r="B16" s="15" t="s">
        <v>295</v>
      </c>
      <c r="C16" s="16" t="s">
        <v>185</v>
      </c>
      <c r="D16" s="17" t="s">
        <v>231</v>
      </c>
    </row>
    <row r="17" spans="1:4" ht="19.5" customHeight="1">
      <c r="A17" s="18"/>
      <c r="B17" s="18"/>
      <c r="C17" s="309" t="s">
        <v>292</v>
      </c>
      <c r="D17" s="21" t="s">
        <v>296</v>
      </c>
    </row>
    <row r="18" spans="1:4" ht="30" customHeight="1">
      <c r="A18" s="18"/>
      <c r="B18" s="18"/>
      <c r="C18" s="22" t="s">
        <v>293</v>
      </c>
      <c r="D18" s="21" t="s">
        <v>348</v>
      </c>
    </row>
    <row r="19" spans="1:3" ht="24.75" customHeight="1">
      <c r="A19" s="12" t="s">
        <v>227</v>
      </c>
      <c r="B19" s="13"/>
      <c r="C19" s="13"/>
    </row>
    <row r="20" spans="1:4" ht="21" customHeight="1">
      <c r="A20" s="15" t="s">
        <v>183</v>
      </c>
      <c r="B20" s="15" t="s">
        <v>295</v>
      </c>
      <c r="C20" s="16" t="s">
        <v>297</v>
      </c>
      <c r="D20" s="17" t="s">
        <v>224</v>
      </c>
    </row>
    <row r="21" spans="1:4" ht="19.5" customHeight="1">
      <c r="A21" s="18"/>
      <c r="B21" s="18"/>
      <c r="C21" s="309" t="s">
        <v>186</v>
      </c>
      <c r="D21" s="21" t="s">
        <v>78</v>
      </c>
    </row>
    <row r="22" spans="1:4" ht="19.5" customHeight="1">
      <c r="A22" s="18"/>
      <c r="B22" s="18"/>
      <c r="C22" s="309" t="s">
        <v>187</v>
      </c>
      <c r="D22" s="21" t="s">
        <v>79</v>
      </c>
    </row>
    <row r="23" spans="1:4" ht="30" customHeight="1">
      <c r="A23" s="18"/>
      <c r="B23" s="18"/>
      <c r="C23" s="22" t="s">
        <v>293</v>
      </c>
      <c r="D23" s="21" t="s">
        <v>298</v>
      </c>
    </row>
    <row r="24" spans="1:4" ht="30" customHeight="1">
      <c r="A24" s="18"/>
      <c r="B24" s="18"/>
      <c r="C24" s="22" t="s">
        <v>188</v>
      </c>
      <c r="D24" s="21" t="s">
        <v>173</v>
      </c>
    </row>
    <row r="25" spans="1:4" ht="21" customHeight="1">
      <c r="A25" s="15" t="s">
        <v>183</v>
      </c>
      <c r="B25" s="15" t="s">
        <v>295</v>
      </c>
      <c r="C25" s="16" t="s">
        <v>185</v>
      </c>
      <c r="D25" s="17" t="s">
        <v>232</v>
      </c>
    </row>
    <row r="26" spans="1:4" ht="19.5" customHeight="1">
      <c r="A26" s="18"/>
      <c r="B26" s="18"/>
      <c r="C26" s="309" t="s">
        <v>292</v>
      </c>
      <c r="D26" s="21" t="s">
        <v>228</v>
      </c>
    </row>
    <row r="27" spans="1:4" ht="30" customHeight="1">
      <c r="A27" s="18"/>
      <c r="B27" s="18"/>
      <c r="C27" s="309" t="s">
        <v>292</v>
      </c>
      <c r="D27" s="21" t="s">
        <v>80</v>
      </c>
    </row>
    <row r="28" spans="1:4" ht="19.5" customHeight="1">
      <c r="A28" s="18"/>
      <c r="B28" s="18"/>
      <c r="C28" s="22" t="s">
        <v>187</v>
      </c>
      <c r="D28" s="21" t="s">
        <v>14</v>
      </c>
    </row>
    <row r="29" spans="1:4" ht="19.5" customHeight="1">
      <c r="A29" s="18"/>
      <c r="B29" s="18"/>
      <c r="C29" s="22" t="s">
        <v>299</v>
      </c>
      <c r="D29" s="21" t="s">
        <v>15</v>
      </c>
    </row>
    <row r="30" spans="1:4" ht="30" customHeight="1">
      <c r="A30" s="18"/>
      <c r="B30" s="18"/>
      <c r="C30" s="22" t="s">
        <v>300</v>
      </c>
      <c r="D30" s="21" t="s">
        <v>366</v>
      </c>
    </row>
    <row r="31" spans="1:4" ht="21.75" customHeight="1">
      <c r="A31" s="15" t="s">
        <v>183</v>
      </c>
      <c r="B31" s="15" t="s">
        <v>301</v>
      </c>
      <c r="C31" s="16" t="s">
        <v>297</v>
      </c>
      <c r="D31" s="17" t="s">
        <v>233</v>
      </c>
    </row>
    <row r="32" spans="1:4" ht="19.5" customHeight="1">
      <c r="A32" s="23"/>
      <c r="B32" s="23"/>
      <c r="C32" s="309" t="s">
        <v>186</v>
      </c>
      <c r="D32" s="21" t="s">
        <v>302</v>
      </c>
    </row>
    <row r="33" spans="1:4" ht="19.5" customHeight="1">
      <c r="A33" s="23"/>
      <c r="B33" s="23"/>
      <c r="C33" s="309" t="s">
        <v>303</v>
      </c>
      <c r="D33" s="21" t="s">
        <v>16</v>
      </c>
    </row>
    <row r="34" spans="1:4" ht="30" customHeight="1">
      <c r="A34" s="23"/>
      <c r="B34" s="23"/>
      <c r="C34" s="22" t="s">
        <v>300</v>
      </c>
      <c r="D34" s="21" t="s">
        <v>174</v>
      </c>
    </row>
    <row r="35" spans="1:4" ht="21.75" customHeight="1">
      <c r="A35" s="15" t="s">
        <v>183</v>
      </c>
      <c r="B35" s="15" t="s">
        <v>301</v>
      </c>
      <c r="C35" s="16" t="s">
        <v>297</v>
      </c>
      <c r="D35" s="17" t="s">
        <v>234</v>
      </c>
    </row>
    <row r="36" spans="1:4" ht="30" customHeight="1">
      <c r="A36" s="23"/>
      <c r="B36" s="23"/>
      <c r="C36" s="309" t="s">
        <v>186</v>
      </c>
      <c r="D36" s="21" t="s">
        <v>349</v>
      </c>
    </row>
    <row r="37" spans="1:4" ht="30" customHeight="1">
      <c r="A37" s="23"/>
      <c r="B37" s="23"/>
      <c r="C37" s="22" t="s">
        <v>303</v>
      </c>
      <c r="D37" s="21" t="s">
        <v>350</v>
      </c>
    </row>
    <row r="38" spans="1:4" ht="30" customHeight="1">
      <c r="A38" s="23"/>
      <c r="B38" s="23"/>
      <c r="C38" s="22" t="s">
        <v>300</v>
      </c>
      <c r="D38" s="21" t="s">
        <v>351</v>
      </c>
    </row>
  </sheetData>
  <sheetProtection/>
  <mergeCells count="2">
    <mergeCell ref="A1:D1"/>
    <mergeCell ref="A3:D3"/>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2" r:id="rId3"/>
  <headerFooter scaleWithDoc="0" alignWithMargins="0">
    <oddFooter>&amp;L&amp;9 2017.10&amp;C-1-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D34"/>
  <sheetViews>
    <sheetView workbookViewId="0" topLeftCell="A1">
      <selection activeCell="J29" sqref="J29"/>
    </sheetView>
  </sheetViews>
  <sheetFormatPr defaultColWidth="9.00390625" defaultRowHeight="13.5"/>
  <cols>
    <col min="1" max="3" width="3.625" style="40" customWidth="1"/>
    <col min="4" max="4" width="85.625" style="32" customWidth="1"/>
    <col min="5" max="16384" width="9.00390625" style="33" customWidth="1"/>
  </cols>
  <sheetData>
    <row r="1" spans="1:4" s="6" customFormat="1" ht="24" customHeight="1">
      <c r="A1" s="12" t="s">
        <v>17</v>
      </c>
      <c r="B1" s="13"/>
      <c r="C1" s="13"/>
      <c r="D1" s="14"/>
    </row>
    <row r="2" spans="1:4" s="6" customFormat="1" ht="22.5" customHeight="1">
      <c r="A2" s="15" t="s">
        <v>183</v>
      </c>
      <c r="B2" s="15" t="s">
        <v>184</v>
      </c>
      <c r="C2" s="16" t="s">
        <v>313</v>
      </c>
      <c r="D2" s="17" t="s">
        <v>314</v>
      </c>
    </row>
    <row r="3" spans="1:4" s="6" customFormat="1" ht="19.5" customHeight="1">
      <c r="A3" s="23"/>
      <c r="B3" s="23"/>
      <c r="C3" s="22" t="s">
        <v>186</v>
      </c>
      <c r="D3" s="21" t="s">
        <v>243</v>
      </c>
    </row>
    <row r="4" spans="1:4" s="6" customFormat="1" ht="19.5" customHeight="1">
      <c r="A4" s="23"/>
      <c r="B4" s="23"/>
      <c r="C4" s="22" t="s">
        <v>315</v>
      </c>
      <c r="D4" s="21" t="s">
        <v>316</v>
      </c>
    </row>
    <row r="5" spans="1:4" s="6" customFormat="1" ht="19.5" customHeight="1">
      <c r="A5" s="23"/>
      <c r="B5" s="23"/>
      <c r="C5" s="22" t="s">
        <v>317</v>
      </c>
      <c r="D5" s="21" t="s">
        <v>76</v>
      </c>
    </row>
    <row r="6" spans="1:4" s="6" customFormat="1" ht="22.5" customHeight="1">
      <c r="A6" s="15" t="s">
        <v>318</v>
      </c>
      <c r="B6" s="15" t="s">
        <v>184</v>
      </c>
      <c r="C6" s="16" t="s">
        <v>185</v>
      </c>
      <c r="D6" s="17" t="s">
        <v>319</v>
      </c>
    </row>
    <row r="7" spans="1:4" s="6" customFormat="1" ht="19.5" customHeight="1">
      <c r="A7" s="23"/>
      <c r="B7" s="23"/>
      <c r="C7" s="309" t="s">
        <v>320</v>
      </c>
      <c r="D7" s="21" t="s">
        <v>21</v>
      </c>
    </row>
    <row r="8" spans="1:4" s="6" customFormat="1" ht="30" customHeight="1">
      <c r="A8" s="23"/>
      <c r="B8" s="23"/>
      <c r="C8" s="309" t="s">
        <v>320</v>
      </c>
      <c r="D8" s="305" t="s">
        <v>321</v>
      </c>
    </row>
    <row r="9" spans="1:4" s="6" customFormat="1" ht="30" customHeight="1">
      <c r="A9" s="23"/>
      <c r="B9" s="23"/>
      <c r="C9" s="309" t="s">
        <v>322</v>
      </c>
      <c r="D9" s="21" t="s">
        <v>361</v>
      </c>
    </row>
    <row r="10" spans="1:4" s="6" customFormat="1" ht="19.5" customHeight="1">
      <c r="A10" s="23"/>
      <c r="B10" s="23"/>
      <c r="C10" s="22" t="s">
        <v>188</v>
      </c>
      <c r="D10" s="21" t="s">
        <v>323</v>
      </c>
    </row>
    <row r="11" spans="1:4" s="28" customFormat="1" ht="22.5" customHeight="1">
      <c r="A11" s="25" t="s">
        <v>183</v>
      </c>
      <c r="B11" s="25" t="s">
        <v>184</v>
      </c>
      <c r="C11" s="26" t="s">
        <v>185</v>
      </c>
      <c r="D11" s="27" t="s">
        <v>324</v>
      </c>
    </row>
    <row r="12" spans="1:4" s="28" customFormat="1" ht="39.75" customHeight="1">
      <c r="A12" s="29"/>
      <c r="B12" s="29"/>
      <c r="C12" s="310" t="s">
        <v>187</v>
      </c>
      <c r="D12" s="306" t="s">
        <v>77</v>
      </c>
    </row>
    <row r="13" spans="1:3" ht="24" customHeight="1">
      <c r="A13" s="30" t="s">
        <v>122</v>
      </c>
      <c r="B13" s="31"/>
      <c r="C13" s="31"/>
    </row>
    <row r="14" spans="1:4" ht="22.5" customHeight="1">
      <c r="A14" s="34" t="s">
        <v>183</v>
      </c>
      <c r="B14" s="34" t="s">
        <v>325</v>
      </c>
      <c r="C14" s="35" t="s">
        <v>185</v>
      </c>
      <c r="D14" s="36" t="s">
        <v>236</v>
      </c>
    </row>
    <row r="15" spans="1:4" ht="19.5" customHeight="1">
      <c r="A15" s="37"/>
      <c r="B15" s="37"/>
      <c r="C15" s="311" t="s">
        <v>186</v>
      </c>
      <c r="D15" s="38" t="s">
        <v>326</v>
      </c>
    </row>
    <row r="16" spans="1:4" ht="19.5" customHeight="1">
      <c r="A16" s="37"/>
      <c r="B16" s="37"/>
      <c r="C16" s="311" t="s">
        <v>187</v>
      </c>
      <c r="D16" s="38" t="s">
        <v>123</v>
      </c>
    </row>
    <row r="17" spans="1:4" ht="30" customHeight="1">
      <c r="A17" s="37"/>
      <c r="B17" s="37"/>
      <c r="C17" s="39" t="s">
        <v>322</v>
      </c>
      <c r="D17" s="38" t="s">
        <v>327</v>
      </c>
    </row>
    <row r="18" spans="1:4" ht="30" customHeight="1">
      <c r="A18" s="37"/>
      <c r="B18" s="37"/>
      <c r="C18" s="39" t="s">
        <v>188</v>
      </c>
      <c r="D18" s="38" t="s">
        <v>352</v>
      </c>
    </row>
    <row r="19" spans="1:4" ht="22.5" customHeight="1">
      <c r="A19" s="34" t="s">
        <v>183</v>
      </c>
      <c r="B19" s="34" t="s">
        <v>184</v>
      </c>
      <c r="C19" s="35" t="s">
        <v>185</v>
      </c>
      <c r="D19" s="36" t="s">
        <v>237</v>
      </c>
    </row>
    <row r="20" spans="1:4" ht="30" customHeight="1">
      <c r="A20" s="37"/>
      <c r="B20" s="37"/>
      <c r="C20" s="311" t="s">
        <v>186</v>
      </c>
      <c r="D20" s="38" t="s">
        <v>124</v>
      </c>
    </row>
    <row r="21" spans="1:4" ht="19.5" customHeight="1">
      <c r="A21" s="37"/>
      <c r="B21" s="37"/>
      <c r="C21" s="311" t="s">
        <v>186</v>
      </c>
      <c r="D21" s="38" t="s">
        <v>241</v>
      </c>
    </row>
    <row r="22" spans="1:4" ht="30" customHeight="1">
      <c r="A22" s="37"/>
      <c r="B22" s="37"/>
      <c r="C22" s="311" t="s">
        <v>186</v>
      </c>
      <c r="D22" s="38" t="s">
        <v>175</v>
      </c>
    </row>
    <row r="23" ht="22.5" customHeight="1">
      <c r="D23" s="278" t="s">
        <v>190</v>
      </c>
    </row>
    <row r="24" spans="1:4" ht="24.75" customHeight="1">
      <c r="A24" s="34" t="s">
        <v>183</v>
      </c>
      <c r="B24" s="34" t="s">
        <v>184</v>
      </c>
      <c r="C24" s="35" t="s">
        <v>185</v>
      </c>
      <c r="D24" s="57" t="s">
        <v>238</v>
      </c>
    </row>
    <row r="25" spans="1:4" ht="30" customHeight="1">
      <c r="A25" s="37"/>
      <c r="B25" s="37"/>
      <c r="C25" s="311" t="s">
        <v>187</v>
      </c>
      <c r="D25" s="38" t="s">
        <v>892</v>
      </c>
    </row>
    <row r="26" spans="1:4" ht="22.5" customHeight="1">
      <c r="A26" s="34" t="s">
        <v>183</v>
      </c>
      <c r="B26" s="34" t="s">
        <v>184</v>
      </c>
      <c r="C26" s="35" t="s">
        <v>185</v>
      </c>
      <c r="D26" s="57" t="s">
        <v>239</v>
      </c>
    </row>
    <row r="27" spans="3:4" ht="30" customHeight="1">
      <c r="C27" s="311" t="s">
        <v>187</v>
      </c>
      <c r="D27" s="38" t="s">
        <v>893</v>
      </c>
    </row>
    <row r="28" spans="1:4" ht="30" customHeight="1">
      <c r="A28" s="37"/>
      <c r="B28" s="37"/>
      <c r="C28" s="311"/>
      <c r="D28" s="38" t="s">
        <v>894</v>
      </c>
    </row>
    <row r="29" spans="1:4" ht="30" customHeight="1">
      <c r="A29" s="37"/>
      <c r="B29" s="37"/>
      <c r="C29" s="312"/>
      <c r="D29" s="38" t="s">
        <v>895</v>
      </c>
    </row>
    <row r="30" spans="1:4" ht="22.5" customHeight="1">
      <c r="A30" s="34" t="s">
        <v>183</v>
      </c>
      <c r="B30" s="34" t="s">
        <v>184</v>
      </c>
      <c r="C30" s="35" t="s">
        <v>185</v>
      </c>
      <c r="D30" s="57" t="s">
        <v>240</v>
      </c>
    </row>
    <row r="31" spans="1:4" ht="30" customHeight="1">
      <c r="A31" s="37"/>
      <c r="B31" s="37"/>
      <c r="C31" s="39" t="s">
        <v>187</v>
      </c>
      <c r="D31" s="38" t="s">
        <v>125</v>
      </c>
    </row>
    <row r="32" spans="1:4" ht="24" customHeight="1">
      <c r="A32" s="34" t="s">
        <v>183</v>
      </c>
      <c r="B32" s="34" t="s">
        <v>184</v>
      </c>
      <c r="C32" s="35" t="s">
        <v>185</v>
      </c>
      <c r="D32" s="57" t="s">
        <v>9</v>
      </c>
    </row>
    <row r="33" spans="3:4" ht="30" customHeight="1">
      <c r="C33" s="311" t="s">
        <v>186</v>
      </c>
      <c r="D33" s="307" t="s">
        <v>328</v>
      </c>
    </row>
    <row r="34" spans="1:4" ht="39.75" customHeight="1">
      <c r="A34" s="37"/>
      <c r="B34" s="37"/>
      <c r="C34" s="39" t="s">
        <v>187</v>
      </c>
      <c r="D34" s="307" t="s">
        <v>329</v>
      </c>
    </row>
  </sheetData>
  <sheetProtection/>
  <printOptions/>
  <pageMargins left="0.5905511811023623" right="0.1968503937007874" top="0.5118110236220472" bottom="0.5118110236220472" header="0.31496062992125984" footer="0.2755905511811024"/>
  <pageSetup fitToHeight="1" fitToWidth="1" horizontalDpi="300" verticalDpi="300" orientation="portrait" paperSize="9" scale="95" r:id="rId3"/>
  <headerFooter scaleWithDoc="0" alignWithMargins="0">
    <oddFooter>&amp;L&amp;9 2017.10&amp;C-2-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2:D32"/>
  <sheetViews>
    <sheetView workbookViewId="0" topLeftCell="A7">
      <selection activeCell="J29" sqref="J29"/>
    </sheetView>
  </sheetViews>
  <sheetFormatPr defaultColWidth="9.00390625" defaultRowHeight="13.5"/>
  <cols>
    <col min="1" max="3" width="3.625" style="51" customWidth="1"/>
    <col min="4" max="4" width="85.625" style="51" customWidth="1"/>
    <col min="5" max="16384" width="9.00390625" style="51" customWidth="1"/>
  </cols>
  <sheetData>
    <row r="1" ht="10.5" customHeight="1"/>
    <row r="2" spans="1:4" s="33" customFormat="1" ht="22.5" customHeight="1">
      <c r="A2" s="34" t="s">
        <v>304</v>
      </c>
      <c r="B2" s="34" t="s">
        <v>184</v>
      </c>
      <c r="C2" s="35" t="s">
        <v>185</v>
      </c>
      <c r="D2" s="57" t="s">
        <v>10</v>
      </c>
    </row>
    <row r="3" spans="1:4" s="33" customFormat="1" ht="30" customHeight="1">
      <c r="A3" s="40"/>
      <c r="B3" s="40"/>
      <c r="C3" s="311" t="s">
        <v>187</v>
      </c>
      <c r="D3" s="38" t="s">
        <v>353</v>
      </c>
    </row>
    <row r="4" spans="1:4" s="33" customFormat="1" ht="19.5" customHeight="1">
      <c r="A4" s="37"/>
      <c r="B4" s="37"/>
      <c r="C4" s="312"/>
      <c r="D4" s="38" t="s">
        <v>244</v>
      </c>
    </row>
    <row r="5" spans="1:4" s="33" customFormat="1" ht="19.5" customHeight="1">
      <c r="A5" s="37"/>
      <c r="B5" s="37"/>
      <c r="C5" s="40"/>
      <c r="D5" s="38" t="s">
        <v>162</v>
      </c>
    </row>
    <row r="6" spans="1:4" s="33" customFormat="1" ht="19.5" customHeight="1">
      <c r="A6" s="37"/>
      <c r="B6" s="37"/>
      <c r="C6" s="40"/>
      <c r="D6" s="38" t="s">
        <v>163</v>
      </c>
    </row>
    <row r="7" spans="1:4" s="33" customFormat="1" ht="19.5" customHeight="1">
      <c r="A7" s="37"/>
      <c r="B7" s="37"/>
      <c r="C7" s="40"/>
      <c r="D7" s="38" t="s">
        <v>164</v>
      </c>
    </row>
    <row r="8" spans="1:4" s="33" customFormat="1" ht="19.5" customHeight="1">
      <c r="A8" s="37"/>
      <c r="B8" s="37"/>
      <c r="C8" s="40"/>
      <c r="D8" s="38" t="s">
        <v>165</v>
      </c>
    </row>
    <row r="9" spans="1:4" s="33" customFormat="1" ht="33" customHeight="1">
      <c r="A9" s="41" t="s">
        <v>305</v>
      </c>
      <c r="B9" s="31"/>
      <c r="C9" s="31"/>
      <c r="D9" s="32"/>
    </row>
    <row r="10" spans="1:4" s="33" customFormat="1" ht="22.5" customHeight="1">
      <c r="A10" s="34" t="s">
        <v>183</v>
      </c>
      <c r="B10" s="34" t="s">
        <v>184</v>
      </c>
      <c r="C10" s="35" t="s">
        <v>185</v>
      </c>
      <c r="D10" s="36" t="s">
        <v>11</v>
      </c>
    </row>
    <row r="11" spans="1:4" s="33" customFormat="1" ht="30" customHeight="1">
      <c r="A11" s="34"/>
      <c r="B11" s="34"/>
      <c r="C11" s="311" t="s">
        <v>186</v>
      </c>
      <c r="D11" s="38" t="s">
        <v>191</v>
      </c>
    </row>
    <row r="12" s="33" customFormat="1" ht="22.5" customHeight="1">
      <c r="D12" s="36" t="s">
        <v>12</v>
      </c>
    </row>
    <row r="13" spans="1:4" s="33" customFormat="1" ht="30" customHeight="1">
      <c r="A13" s="40"/>
      <c r="B13" s="40"/>
      <c r="C13" s="311" t="s">
        <v>186</v>
      </c>
      <c r="D13" s="38" t="s">
        <v>354</v>
      </c>
    </row>
    <row r="14" spans="1:4" s="33" customFormat="1" ht="19.5" customHeight="1">
      <c r="A14" s="37"/>
      <c r="B14" s="37"/>
      <c r="C14" s="312"/>
      <c r="D14" s="38" t="s">
        <v>166</v>
      </c>
    </row>
    <row r="15" spans="1:4" s="33" customFormat="1" ht="19.5" customHeight="1">
      <c r="A15" s="37"/>
      <c r="B15" s="37"/>
      <c r="C15" s="312"/>
      <c r="D15" s="38" t="s">
        <v>167</v>
      </c>
    </row>
    <row r="16" spans="1:4" s="33" customFormat="1" ht="19.5" customHeight="1">
      <c r="A16" s="37"/>
      <c r="B16" s="37"/>
      <c r="C16" s="312"/>
      <c r="D16" s="38" t="s">
        <v>168</v>
      </c>
    </row>
    <row r="17" spans="1:4" s="33" customFormat="1" ht="19.5" customHeight="1">
      <c r="A17" s="37"/>
      <c r="B17" s="37"/>
      <c r="C17" s="312"/>
      <c r="D17" s="38" t="s">
        <v>169</v>
      </c>
    </row>
    <row r="18" spans="1:4" s="33" customFormat="1" ht="30" customHeight="1">
      <c r="A18" s="37"/>
      <c r="B18" s="37"/>
      <c r="C18" s="39" t="s">
        <v>187</v>
      </c>
      <c r="D18" s="308" t="s">
        <v>355</v>
      </c>
    </row>
    <row r="19" spans="1:4" s="33" customFormat="1" ht="22.5" customHeight="1">
      <c r="A19" s="40"/>
      <c r="B19" s="40"/>
      <c r="C19" s="40"/>
      <c r="D19" s="36" t="s">
        <v>13</v>
      </c>
    </row>
    <row r="20" spans="1:4" s="33" customFormat="1" ht="19.5" customHeight="1">
      <c r="A20" s="37"/>
      <c r="B20" s="37"/>
      <c r="C20" s="39" t="s">
        <v>306</v>
      </c>
      <c r="D20" s="38" t="s">
        <v>201</v>
      </c>
    </row>
    <row r="21" spans="1:4" s="33" customFormat="1" ht="30" customHeight="1">
      <c r="A21" s="37"/>
      <c r="B21" s="37"/>
      <c r="C21" s="39" t="s">
        <v>188</v>
      </c>
      <c r="D21" s="38" t="s">
        <v>307</v>
      </c>
    </row>
    <row r="22" spans="1:4" s="33" customFormat="1" ht="33" customHeight="1">
      <c r="A22" s="41" t="s">
        <v>308</v>
      </c>
      <c r="B22" s="31"/>
      <c r="C22" s="31"/>
      <c r="D22" s="32"/>
    </row>
    <row r="23" spans="1:4" s="33" customFormat="1" ht="22.5" customHeight="1">
      <c r="A23" s="34" t="s">
        <v>309</v>
      </c>
      <c r="B23" s="34" t="s">
        <v>295</v>
      </c>
      <c r="C23" s="35" t="s">
        <v>297</v>
      </c>
      <c r="D23" s="36" t="s">
        <v>310</v>
      </c>
    </row>
    <row r="24" spans="1:4" s="33" customFormat="1" ht="19.5" customHeight="1">
      <c r="A24" s="40"/>
      <c r="B24" s="40"/>
      <c r="C24" s="311" t="s">
        <v>292</v>
      </c>
      <c r="D24" s="38" t="s">
        <v>176</v>
      </c>
    </row>
    <row r="25" spans="1:4" s="33" customFormat="1" ht="19.5" customHeight="1">
      <c r="A25" s="37"/>
      <c r="B25" s="37"/>
      <c r="C25" s="312"/>
      <c r="D25" s="38" t="s">
        <v>311</v>
      </c>
    </row>
    <row r="26" spans="1:4" s="33" customFormat="1" ht="19.5" customHeight="1">
      <c r="A26" s="37"/>
      <c r="B26" s="37"/>
      <c r="C26" s="312"/>
      <c r="D26" s="38" t="s">
        <v>312</v>
      </c>
    </row>
    <row r="27" spans="1:4" s="33" customFormat="1" ht="19.5" customHeight="1">
      <c r="A27" s="37"/>
      <c r="B27" s="37"/>
      <c r="C27" s="312"/>
      <c r="D27" s="38" t="s">
        <v>170</v>
      </c>
    </row>
    <row r="28" spans="1:4" s="33" customFormat="1" ht="19.5" customHeight="1">
      <c r="A28" s="37"/>
      <c r="B28" s="37"/>
      <c r="C28" s="312"/>
      <c r="D28" s="38" t="s">
        <v>159</v>
      </c>
    </row>
    <row r="29" spans="1:4" s="33" customFormat="1" ht="19.5" customHeight="1">
      <c r="A29" s="37"/>
      <c r="B29" s="37"/>
      <c r="C29" s="312"/>
      <c r="D29" s="38" t="s">
        <v>171</v>
      </c>
    </row>
    <row r="30" spans="1:4" s="33" customFormat="1" ht="19.5" customHeight="1">
      <c r="A30" s="37"/>
      <c r="B30" s="37"/>
      <c r="C30" s="312"/>
      <c r="D30" s="38" t="s">
        <v>172</v>
      </c>
    </row>
    <row r="31" spans="1:4" s="33" customFormat="1" ht="19.5" customHeight="1">
      <c r="A31" s="37"/>
      <c r="B31" s="37"/>
      <c r="C31" s="39" t="s">
        <v>187</v>
      </c>
      <c r="D31" s="38" t="s">
        <v>192</v>
      </c>
    </row>
    <row r="32" spans="1:4" s="33" customFormat="1" ht="30" customHeight="1">
      <c r="A32" s="37"/>
      <c r="B32" s="37"/>
      <c r="C32" s="39" t="s">
        <v>188</v>
      </c>
      <c r="D32" s="38" t="s">
        <v>200</v>
      </c>
    </row>
  </sheetData>
  <sheetProtection/>
  <printOptions/>
  <pageMargins left="0.5905511811023623" right="0.1968503937007874" top="0.5118110236220472" bottom="0.5118110236220472" header="0.31496062992125984" footer="0.2755905511811024"/>
  <pageSetup fitToHeight="1" fitToWidth="1" horizontalDpi="300" verticalDpi="300" orientation="portrait" paperSize="9" r:id="rId3"/>
  <headerFooter scaleWithDoc="0" alignWithMargins="0">
    <oddFooter>&amp;L&amp;9 2017.10&amp;C-3-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M42"/>
  <sheetViews>
    <sheetView workbookViewId="0" topLeftCell="A1">
      <selection activeCell="J29" sqref="J29"/>
    </sheetView>
  </sheetViews>
  <sheetFormatPr defaultColWidth="3.125" defaultRowHeight="13.5"/>
  <cols>
    <col min="1" max="1" width="2.875" style="129" customWidth="1"/>
    <col min="2" max="3" width="2.875" style="233" customWidth="1"/>
    <col min="4" max="4" width="3.125" style="233" customWidth="1"/>
    <col min="5" max="8" width="3.125" style="129" customWidth="1"/>
    <col min="9" max="9" width="3.50390625" style="129" customWidth="1"/>
    <col min="10" max="10" width="4.625" style="129" customWidth="1"/>
    <col min="11" max="11" width="2.125" style="235" customWidth="1"/>
    <col min="12" max="14" width="3.375" style="128" customWidth="1"/>
    <col min="15" max="15" width="3.625" style="128" customWidth="1"/>
    <col min="16" max="16" width="2.625" style="128" customWidth="1"/>
    <col min="17" max="18" width="3.625" style="128" customWidth="1"/>
    <col min="19" max="20" width="3.125" style="128" customWidth="1"/>
    <col min="21" max="21" width="3.25390625" style="128" customWidth="1"/>
    <col min="22" max="22" width="3.125" style="128" customWidth="1"/>
    <col min="23" max="23" width="3.625" style="128" customWidth="1"/>
    <col min="24" max="24" width="4.125" style="83" customWidth="1"/>
    <col min="25" max="25" width="3.125" style="130" customWidth="1"/>
    <col min="26" max="26" width="4.375" style="130" customWidth="1"/>
    <col min="27" max="27" width="2.125" style="128" customWidth="1"/>
    <col min="28" max="28" width="4.00390625" style="128" customWidth="1"/>
    <col min="29" max="29" width="3.125" style="128" customWidth="1"/>
    <col min="30" max="30" width="4.00390625" style="128" customWidth="1"/>
    <col min="31" max="32" width="2.375" style="128" customWidth="1"/>
    <col min="33" max="16384" width="3.125" style="129" customWidth="1"/>
  </cols>
  <sheetData>
    <row r="1" spans="1:32" ht="18" customHeight="1">
      <c r="A1" s="82" t="s">
        <v>242</v>
      </c>
      <c r="B1" s="280"/>
      <c r="C1" s="82"/>
      <c r="D1" s="128"/>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row>
    <row r="2" spans="1:11" ht="15.75" customHeight="1">
      <c r="A2" s="82"/>
      <c r="B2" s="82"/>
      <c r="C2" s="82"/>
      <c r="D2" s="128"/>
      <c r="E2" s="128"/>
      <c r="F2" s="128"/>
      <c r="G2" s="128"/>
      <c r="H2" s="128"/>
      <c r="I2" s="128"/>
      <c r="J2" s="128"/>
      <c r="K2" s="147"/>
    </row>
    <row r="3" spans="1:11" ht="15.75" customHeight="1">
      <c r="A3" s="128"/>
      <c r="B3" s="144" t="s">
        <v>81</v>
      </c>
      <c r="D3" s="144"/>
      <c r="E3" s="144"/>
      <c r="F3" s="144"/>
      <c r="G3" s="144"/>
      <c r="H3" s="144"/>
      <c r="I3" s="144"/>
      <c r="J3" s="144"/>
      <c r="K3" s="147"/>
    </row>
    <row r="4" spans="1:31" ht="15.75" customHeight="1">
      <c r="A4" s="128"/>
      <c r="B4" s="84"/>
      <c r="C4" s="225" t="s">
        <v>826</v>
      </c>
      <c r="D4" s="225"/>
      <c r="E4" s="225"/>
      <c r="F4" s="225"/>
      <c r="G4" s="225"/>
      <c r="H4" s="225"/>
      <c r="I4" s="225"/>
      <c r="J4" s="225"/>
      <c r="K4" s="234"/>
      <c r="L4" s="225"/>
      <c r="M4" s="225"/>
      <c r="N4" s="225"/>
      <c r="O4" s="225"/>
      <c r="P4" s="225"/>
      <c r="Q4" s="225"/>
      <c r="R4" s="225"/>
      <c r="S4" s="225"/>
      <c r="T4" s="225"/>
      <c r="U4" s="225"/>
      <c r="V4" s="225"/>
      <c r="W4" s="225"/>
      <c r="X4" s="225"/>
      <c r="Y4" s="231"/>
      <c r="Z4" s="231"/>
      <c r="AA4" s="231"/>
      <c r="AB4" s="231"/>
      <c r="AC4" s="231"/>
      <c r="AD4" s="231"/>
      <c r="AE4" s="231"/>
    </row>
    <row r="5" ht="12.75" customHeight="1">
      <c r="C5" s="84"/>
    </row>
    <row r="6" spans="1:32" s="128" customFormat="1" ht="15.75" customHeight="1">
      <c r="A6" s="708" t="s">
        <v>245</v>
      </c>
      <c r="B6" s="709"/>
      <c r="C6" s="709"/>
      <c r="D6" s="709"/>
      <c r="E6" s="709"/>
      <c r="F6" s="709"/>
      <c r="G6" s="709"/>
      <c r="H6" s="709"/>
      <c r="I6" s="709"/>
      <c r="J6" s="709"/>
      <c r="K6" s="709"/>
      <c r="L6" s="709"/>
      <c r="M6" s="709"/>
      <c r="N6" s="709"/>
      <c r="O6" s="709"/>
      <c r="P6" s="709"/>
      <c r="Q6" s="709"/>
      <c r="R6" s="709"/>
      <c r="S6" s="580"/>
      <c r="T6" s="580"/>
      <c r="U6" s="580"/>
      <c r="V6" s="236" t="s">
        <v>131</v>
      </c>
      <c r="W6" s="292"/>
      <c r="X6" s="236" t="s">
        <v>3</v>
      </c>
      <c r="Y6" s="236" t="s">
        <v>887</v>
      </c>
      <c r="Z6" s="580"/>
      <c r="AA6" s="580"/>
      <c r="AB6" s="580"/>
      <c r="AC6" s="236" t="s">
        <v>131</v>
      </c>
      <c r="AD6" s="292"/>
      <c r="AE6" s="709" t="s">
        <v>888</v>
      </c>
      <c r="AF6" s="709"/>
    </row>
    <row r="7" ht="6" customHeight="1">
      <c r="C7" s="84"/>
    </row>
    <row r="8" spans="1:32" ht="27.75" customHeight="1" thickBot="1">
      <c r="A8" s="594" t="s">
        <v>126</v>
      </c>
      <c r="B8" s="595"/>
      <c r="C8" s="595"/>
      <c r="D8" s="595"/>
      <c r="E8" s="595"/>
      <c r="F8" s="595"/>
      <c r="G8" s="595"/>
      <c r="H8" s="595"/>
      <c r="I8" s="596"/>
      <c r="J8" s="710" t="s">
        <v>134</v>
      </c>
      <c r="K8" s="711"/>
      <c r="L8" s="594" t="s">
        <v>82</v>
      </c>
      <c r="M8" s="595"/>
      <c r="N8" s="595"/>
      <c r="O8" s="595"/>
      <c r="P8" s="596"/>
      <c r="Q8" s="712" t="s">
        <v>83</v>
      </c>
      <c r="R8" s="713"/>
      <c r="S8" s="713"/>
      <c r="T8" s="713"/>
      <c r="U8" s="714"/>
      <c r="V8" s="594" t="s">
        <v>203</v>
      </c>
      <c r="W8" s="595"/>
      <c r="X8" s="596"/>
      <c r="Y8" s="715" t="s">
        <v>246</v>
      </c>
      <c r="Z8" s="716"/>
      <c r="AA8" s="712" t="s">
        <v>84</v>
      </c>
      <c r="AB8" s="713"/>
      <c r="AC8" s="713"/>
      <c r="AD8" s="713"/>
      <c r="AE8" s="713"/>
      <c r="AF8" s="714"/>
    </row>
    <row r="9" spans="1:39" ht="24" customHeight="1" thickTop="1">
      <c r="A9" s="699" t="s">
        <v>18</v>
      </c>
      <c r="B9" s="702" t="s">
        <v>135</v>
      </c>
      <c r="C9" s="702" t="s">
        <v>85</v>
      </c>
      <c r="D9" s="705" t="s">
        <v>137</v>
      </c>
      <c r="E9" s="706"/>
      <c r="F9" s="706"/>
      <c r="G9" s="706"/>
      <c r="H9" s="706"/>
      <c r="I9" s="707"/>
      <c r="J9" s="285"/>
      <c r="K9" s="237" t="s">
        <v>211</v>
      </c>
      <c r="L9" s="645"/>
      <c r="M9" s="646"/>
      <c r="N9" s="646"/>
      <c r="O9" s="646"/>
      <c r="P9" s="152" t="s">
        <v>247</v>
      </c>
      <c r="Q9" s="645"/>
      <c r="R9" s="646"/>
      <c r="S9" s="646"/>
      <c r="T9" s="646"/>
      <c r="U9" s="238" t="s">
        <v>248</v>
      </c>
      <c r="V9" s="697">
        <f aca="true" t="shared" si="0" ref="V9:V18">IF(Q9=0,"",L9/Q9)</f>
      </c>
      <c r="W9" s="698"/>
      <c r="X9" s="152" t="s">
        <v>202</v>
      </c>
      <c r="Y9" s="649" t="s">
        <v>249</v>
      </c>
      <c r="Z9" s="650"/>
      <c r="AA9" s="627">
        <f aca="true" t="shared" si="1" ref="AA9:AA18">IF(COUNT(Q9)=0,"",Q9*2.58)</f>
      </c>
      <c r="AB9" s="628"/>
      <c r="AC9" s="628"/>
      <c r="AD9" s="628"/>
      <c r="AE9" s="629" t="s">
        <v>250</v>
      </c>
      <c r="AF9" s="630"/>
      <c r="AI9" s="134"/>
      <c r="AJ9" s="127"/>
      <c r="AK9" s="217"/>
      <c r="AL9" s="217"/>
      <c r="AM9" s="217"/>
    </row>
    <row r="10" spans="1:39" ht="24" customHeight="1">
      <c r="A10" s="700"/>
      <c r="B10" s="703"/>
      <c r="C10" s="703"/>
      <c r="D10" s="631" t="s">
        <v>138</v>
      </c>
      <c r="E10" s="632"/>
      <c r="F10" s="632"/>
      <c r="G10" s="632"/>
      <c r="H10" s="632"/>
      <c r="I10" s="633"/>
      <c r="J10" s="285"/>
      <c r="K10" s="237" t="s">
        <v>211</v>
      </c>
      <c r="L10" s="583"/>
      <c r="M10" s="584"/>
      <c r="N10" s="584"/>
      <c r="O10" s="584"/>
      <c r="P10" s="160" t="s">
        <v>247</v>
      </c>
      <c r="Q10" s="583"/>
      <c r="R10" s="584"/>
      <c r="S10" s="584"/>
      <c r="T10" s="584"/>
      <c r="U10" s="239" t="s">
        <v>248</v>
      </c>
      <c r="V10" s="695">
        <f t="shared" si="0"/>
      </c>
      <c r="W10" s="696"/>
      <c r="X10" s="160" t="s">
        <v>202</v>
      </c>
      <c r="Y10" s="592" t="s">
        <v>251</v>
      </c>
      <c r="Z10" s="593"/>
      <c r="AA10" s="587">
        <f t="shared" si="1"/>
      </c>
      <c r="AB10" s="588"/>
      <c r="AC10" s="588"/>
      <c r="AD10" s="588"/>
      <c r="AE10" s="581" t="s">
        <v>252</v>
      </c>
      <c r="AF10" s="582"/>
      <c r="AI10" s="134"/>
      <c r="AJ10" s="127"/>
      <c r="AK10" s="217"/>
      <c r="AL10" s="217"/>
      <c r="AM10" s="217"/>
    </row>
    <row r="11" spans="1:39" ht="24" customHeight="1">
      <c r="A11" s="700"/>
      <c r="B11" s="703"/>
      <c r="C11" s="703"/>
      <c r="D11" s="631" t="s">
        <v>139</v>
      </c>
      <c r="E11" s="632"/>
      <c r="F11" s="632"/>
      <c r="G11" s="632"/>
      <c r="H11" s="632"/>
      <c r="I11" s="633"/>
      <c r="J11" s="285"/>
      <c r="K11" s="237" t="s">
        <v>211</v>
      </c>
      <c r="L11" s="583"/>
      <c r="M11" s="584"/>
      <c r="N11" s="584"/>
      <c r="O11" s="584"/>
      <c r="P11" s="152" t="s">
        <v>247</v>
      </c>
      <c r="Q11" s="583"/>
      <c r="R11" s="584"/>
      <c r="S11" s="584"/>
      <c r="T11" s="584"/>
      <c r="U11" s="239" t="s">
        <v>248</v>
      </c>
      <c r="V11" s="695">
        <f t="shared" si="0"/>
      </c>
      <c r="W11" s="696"/>
      <c r="X11" s="160" t="s">
        <v>202</v>
      </c>
      <c r="Y11" s="592" t="s">
        <v>249</v>
      </c>
      <c r="Z11" s="593"/>
      <c r="AA11" s="587">
        <f t="shared" si="1"/>
      </c>
      <c r="AB11" s="588"/>
      <c r="AC11" s="588"/>
      <c r="AD11" s="588"/>
      <c r="AE11" s="581" t="s">
        <v>252</v>
      </c>
      <c r="AF11" s="582"/>
      <c r="AI11" s="134"/>
      <c r="AJ11" s="127"/>
      <c r="AK11" s="217"/>
      <c r="AL11" s="217"/>
      <c r="AM11" s="217"/>
    </row>
    <row r="12" spans="1:39" ht="24" customHeight="1">
      <c r="A12" s="700"/>
      <c r="B12" s="703"/>
      <c r="C12" s="703"/>
      <c r="D12" s="631" t="s">
        <v>140</v>
      </c>
      <c r="E12" s="632"/>
      <c r="F12" s="632"/>
      <c r="G12" s="632"/>
      <c r="H12" s="632"/>
      <c r="I12" s="633"/>
      <c r="J12" s="285"/>
      <c r="K12" s="237" t="s">
        <v>211</v>
      </c>
      <c r="L12" s="583"/>
      <c r="M12" s="584"/>
      <c r="N12" s="584"/>
      <c r="O12" s="584"/>
      <c r="P12" s="160" t="s">
        <v>247</v>
      </c>
      <c r="Q12" s="583"/>
      <c r="R12" s="584"/>
      <c r="S12" s="584"/>
      <c r="T12" s="584"/>
      <c r="U12" s="239" t="s">
        <v>248</v>
      </c>
      <c r="V12" s="695">
        <f t="shared" si="0"/>
      </c>
      <c r="W12" s="696"/>
      <c r="X12" s="160" t="s">
        <v>202</v>
      </c>
      <c r="Y12" s="592" t="s">
        <v>249</v>
      </c>
      <c r="Z12" s="593"/>
      <c r="AA12" s="587">
        <f t="shared" si="1"/>
      </c>
      <c r="AB12" s="588"/>
      <c r="AC12" s="588"/>
      <c r="AD12" s="588"/>
      <c r="AE12" s="581" t="s">
        <v>253</v>
      </c>
      <c r="AF12" s="582"/>
      <c r="AI12" s="134"/>
      <c r="AJ12" s="127"/>
      <c r="AK12" s="217"/>
      <c r="AL12" s="217"/>
      <c r="AM12" s="217"/>
    </row>
    <row r="13" spans="1:39" ht="24" customHeight="1">
      <c r="A13" s="700"/>
      <c r="B13" s="703"/>
      <c r="C13" s="703"/>
      <c r="D13" s="631" t="s">
        <v>141</v>
      </c>
      <c r="E13" s="632"/>
      <c r="F13" s="632"/>
      <c r="G13" s="632"/>
      <c r="H13" s="632"/>
      <c r="I13" s="633"/>
      <c r="J13" s="285"/>
      <c r="K13" s="237" t="s">
        <v>211</v>
      </c>
      <c r="L13" s="583"/>
      <c r="M13" s="584"/>
      <c r="N13" s="584"/>
      <c r="O13" s="584"/>
      <c r="P13" s="152" t="s">
        <v>247</v>
      </c>
      <c r="Q13" s="583"/>
      <c r="R13" s="584"/>
      <c r="S13" s="584"/>
      <c r="T13" s="584"/>
      <c r="U13" s="239" t="s">
        <v>248</v>
      </c>
      <c r="V13" s="695">
        <f t="shared" si="0"/>
      </c>
      <c r="W13" s="696"/>
      <c r="X13" s="160" t="s">
        <v>202</v>
      </c>
      <c r="Y13" s="592" t="s">
        <v>249</v>
      </c>
      <c r="Z13" s="593"/>
      <c r="AA13" s="587">
        <f t="shared" si="1"/>
      </c>
      <c r="AB13" s="588"/>
      <c r="AC13" s="588"/>
      <c r="AD13" s="588"/>
      <c r="AE13" s="581" t="s">
        <v>253</v>
      </c>
      <c r="AF13" s="582"/>
      <c r="AI13" s="134"/>
      <c r="AJ13" s="127"/>
      <c r="AK13" s="217"/>
      <c r="AL13" s="217"/>
      <c r="AM13" s="217"/>
    </row>
    <row r="14" spans="1:39" ht="24" customHeight="1">
      <c r="A14" s="700"/>
      <c r="B14" s="703"/>
      <c r="C14" s="703"/>
      <c r="D14" s="631" t="s">
        <v>142</v>
      </c>
      <c r="E14" s="632"/>
      <c r="F14" s="632"/>
      <c r="G14" s="632"/>
      <c r="H14" s="632"/>
      <c r="I14" s="633"/>
      <c r="J14" s="285"/>
      <c r="K14" s="237" t="s">
        <v>211</v>
      </c>
      <c r="L14" s="583"/>
      <c r="M14" s="584"/>
      <c r="N14" s="584"/>
      <c r="O14" s="584"/>
      <c r="P14" s="160" t="s">
        <v>247</v>
      </c>
      <c r="Q14" s="583"/>
      <c r="R14" s="584"/>
      <c r="S14" s="584"/>
      <c r="T14" s="584"/>
      <c r="U14" s="239" t="s">
        <v>248</v>
      </c>
      <c r="V14" s="695">
        <f t="shared" si="0"/>
      </c>
      <c r="W14" s="696"/>
      <c r="X14" s="160" t="s">
        <v>202</v>
      </c>
      <c r="Y14" s="592" t="s">
        <v>249</v>
      </c>
      <c r="Z14" s="593"/>
      <c r="AA14" s="587">
        <f t="shared" si="1"/>
      </c>
      <c r="AB14" s="588"/>
      <c r="AC14" s="588"/>
      <c r="AD14" s="588"/>
      <c r="AE14" s="581" t="s">
        <v>253</v>
      </c>
      <c r="AF14" s="582"/>
      <c r="AI14" s="134"/>
      <c r="AJ14" s="127"/>
      <c r="AK14" s="217"/>
      <c r="AL14" s="217"/>
      <c r="AM14" s="217"/>
    </row>
    <row r="15" spans="1:32" ht="24" customHeight="1">
      <c r="A15" s="700"/>
      <c r="B15" s="703"/>
      <c r="C15" s="703"/>
      <c r="D15" s="631" t="s">
        <v>143</v>
      </c>
      <c r="E15" s="632"/>
      <c r="F15" s="632"/>
      <c r="G15" s="632"/>
      <c r="H15" s="632"/>
      <c r="I15" s="633"/>
      <c r="J15" s="285"/>
      <c r="K15" s="237" t="s">
        <v>211</v>
      </c>
      <c r="L15" s="583"/>
      <c r="M15" s="584"/>
      <c r="N15" s="584"/>
      <c r="O15" s="584"/>
      <c r="P15" s="152" t="s">
        <v>247</v>
      </c>
      <c r="Q15" s="583"/>
      <c r="R15" s="584"/>
      <c r="S15" s="584"/>
      <c r="T15" s="584"/>
      <c r="U15" s="239" t="s">
        <v>248</v>
      </c>
      <c r="V15" s="695">
        <f t="shared" si="0"/>
      </c>
      <c r="W15" s="696"/>
      <c r="X15" s="160" t="s">
        <v>202</v>
      </c>
      <c r="Y15" s="592" t="s">
        <v>249</v>
      </c>
      <c r="Z15" s="593"/>
      <c r="AA15" s="587">
        <f t="shared" si="1"/>
      </c>
      <c r="AB15" s="588"/>
      <c r="AC15" s="588"/>
      <c r="AD15" s="588"/>
      <c r="AE15" s="581" t="s">
        <v>253</v>
      </c>
      <c r="AF15" s="582"/>
    </row>
    <row r="16" spans="1:32" ht="24" customHeight="1">
      <c r="A16" s="700"/>
      <c r="B16" s="703"/>
      <c r="C16" s="703"/>
      <c r="D16" s="631" t="s">
        <v>144</v>
      </c>
      <c r="E16" s="632"/>
      <c r="F16" s="632"/>
      <c r="G16" s="632"/>
      <c r="H16" s="632"/>
      <c r="I16" s="633"/>
      <c r="J16" s="285"/>
      <c r="K16" s="237" t="s">
        <v>211</v>
      </c>
      <c r="L16" s="583"/>
      <c r="M16" s="584"/>
      <c r="N16" s="584"/>
      <c r="O16" s="584"/>
      <c r="P16" s="160" t="s">
        <v>247</v>
      </c>
      <c r="Q16" s="583"/>
      <c r="R16" s="584"/>
      <c r="S16" s="584"/>
      <c r="T16" s="584"/>
      <c r="U16" s="239" t="s">
        <v>248</v>
      </c>
      <c r="V16" s="695">
        <f t="shared" si="0"/>
      </c>
      <c r="W16" s="696"/>
      <c r="X16" s="160" t="s">
        <v>202</v>
      </c>
      <c r="Y16" s="592" t="s">
        <v>249</v>
      </c>
      <c r="Z16" s="593"/>
      <c r="AA16" s="587">
        <f t="shared" si="1"/>
      </c>
      <c r="AB16" s="588"/>
      <c r="AC16" s="588"/>
      <c r="AD16" s="588"/>
      <c r="AE16" s="581" t="s">
        <v>253</v>
      </c>
      <c r="AF16" s="582"/>
    </row>
    <row r="17" spans="1:32" ht="24" customHeight="1">
      <c r="A17" s="700"/>
      <c r="B17" s="703"/>
      <c r="C17" s="704"/>
      <c r="D17" s="690" t="s">
        <v>145</v>
      </c>
      <c r="E17" s="691"/>
      <c r="F17" s="691"/>
      <c r="G17" s="691"/>
      <c r="H17" s="691"/>
      <c r="I17" s="692"/>
      <c r="J17" s="286"/>
      <c r="K17" s="240" t="s">
        <v>211</v>
      </c>
      <c r="L17" s="583"/>
      <c r="M17" s="584"/>
      <c r="N17" s="584"/>
      <c r="O17" s="584"/>
      <c r="P17" s="163" t="s">
        <v>247</v>
      </c>
      <c r="Q17" s="621"/>
      <c r="R17" s="622"/>
      <c r="S17" s="622"/>
      <c r="T17" s="622"/>
      <c r="U17" s="241" t="s">
        <v>248</v>
      </c>
      <c r="V17" s="693">
        <f t="shared" si="0"/>
      </c>
      <c r="W17" s="694"/>
      <c r="X17" s="163" t="s">
        <v>202</v>
      </c>
      <c r="Y17" s="625" t="s">
        <v>249</v>
      </c>
      <c r="Z17" s="626"/>
      <c r="AA17" s="614">
        <f t="shared" si="1"/>
      </c>
      <c r="AB17" s="615"/>
      <c r="AC17" s="615"/>
      <c r="AD17" s="615"/>
      <c r="AE17" s="682" t="s">
        <v>253</v>
      </c>
      <c r="AF17" s="683"/>
    </row>
    <row r="18" spans="1:32" ht="24" customHeight="1">
      <c r="A18" s="700"/>
      <c r="B18" s="703"/>
      <c r="C18" s="653" t="s">
        <v>154</v>
      </c>
      <c r="D18" s="654"/>
      <c r="E18" s="654"/>
      <c r="F18" s="654"/>
      <c r="G18" s="654"/>
      <c r="H18" s="654"/>
      <c r="I18" s="655"/>
      <c r="J18" s="285"/>
      <c r="K18" s="237" t="s">
        <v>211</v>
      </c>
      <c r="L18" s="684"/>
      <c r="M18" s="685"/>
      <c r="N18" s="685"/>
      <c r="O18" s="685"/>
      <c r="P18" s="152" t="s">
        <v>247</v>
      </c>
      <c r="Q18" s="684"/>
      <c r="R18" s="685"/>
      <c r="S18" s="685"/>
      <c r="T18" s="685"/>
      <c r="U18" s="238" t="s">
        <v>248</v>
      </c>
      <c r="V18" s="686">
        <f t="shared" si="0"/>
      </c>
      <c r="W18" s="687"/>
      <c r="X18" s="242" t="s">
        <v>202</v>
      </c>
      <c r="Y18" s="678" t="s">
        <v>249</v>
      </c>
      <c r="Z18" s="679"/>
      <c r="AA18" s="688">
        <f t="shared" si="1"/>
      </c>
      <c r="AB18" s="689"/>
      <c r="AC18" s="689"/>
      <c r="AD18" s="689"/>
      <c r="AE18" s="664" t="s">
        <v>253</v>
      </c>
      <c r="AF18" s="665"/>
    </row>
    <row r="19" spans="1:34" s="128" customFormat="1" ht="24" customHeight="1">
      <c r="A19" s="700"/>
      <c r="B19" s="704"/>
      <c r="C19" s="671" t="s">
        <v>136</v>
      </c>
      <c r="D19" s="672"/>
      <c r="E19" s="672"/>
      <c r="F19" s="672"/>
      <c r="G19" s="672"/>
      <c r="H19" s="672"/>
      <c r="I19" s="673"/>
      <c r="J19" s="81">
        <f>SUM(J9:J18)</f>
        <v>0</v>
      </c>
      <c r="K19" s="244" t="s">
        <v>211</v>
      </c>
      <c r="L19" s="674">
        <f>IF(COUNT(L9:L18)=0,"",SUM(L9:L18))</f>
      </c>
      <c r="M19" s="675"/>
      <c r="N19" s="675"/>
      <c r="O19" s="675"/>
      <c r="P19" s="245" t="s">
        <v>247</v>
      </c>
      <c r="Q19" s="674">
        <f>IF(COUNT(Q9:Q18)=0,"",SUM(Q9:Q18))</f>
      </c>
      <c r="R19" s="675"/>
      <c r="S19" s="675"/>
      <c r="T19" s="675"/>
      <c r="U19" s="243" t="s">
        <v>248</v>
      </c>
      <c r="V19" s="676">
        <f>IF(COUNT(V9:V18)=0,"",L19/Q19)</f>
      </c>
      <c r="W19" s="677"/>
      <c r="X19" s="245" t="s">
        <v>202</v>
      </c>
      <c r="Y19" s="678" t="s">
        <v>249</v>
      </c>
      <c r="Z19" s="679"/>
      <c r="AA19" s="680">
        <f>IF(COUNT(Q9:Q18)=0,"",ROUNDUP(Q19*2.58,3))</f>
      </c>
      <c r="AB19" s="681">
        <f>IF(COUNT(W9:W18)=0,0,ROUND(W19*2.58,0))</f>
        <v>0</v>
      </c>
      <c r="AC19" s="681">
        <f>IF(COUNT(X9:X18)=0,0,ROUND(X19*2.58,0))</f>
        <v>0</v>
      </c>
      <c r="AD19" s="681">
        <f>IF(COUNT(Y9:Y18)=0,0,ROUND(Y19*2.58,0))</f>
        <v>0</v>
      </c>
      <c r="AE19" s="664" t="s">
        <v>253</v>
      </c>
      <c r="AF19" s="665"/>
      <c r="AG19" s="129"/>
      <c r="AH19" s="129"/>
    </row>
    <row r="20" spans="1:32" ht="24" customHeight="1">
      <c r="A20" s="700"/>
      <c r="B20" s="666" t="s">
        <v>330</v>
      </c>
      <c r="C20" s="631" t="s">
        <v>337</v>
      </c>
      <c r="D20" s="632"/>
      <c r="E20" s="632"/>
      <c r="F20" s="632"/>
      <c r="G20" s="632"/>
      <c r="H20" s="632"/>
      <c r="I20" s="633"/>
      <c r="J20" s="287"/>
      <c r="K20" s="246" t="s">
        <v>211</v>
      </c>
      <c r="L20" s="583"/>
      <c r="M20" s="584"/>
      <c r="N20" s="584"/>
      <c r="O20" s="584"/>
      <c r="P20" s="152" t="s">
        <v>247</v>
      </c>
      <c r="Q20" s="583"/>
      <c r="R20" s="584"/>
      <c r="S20" s="584"/>
      <c r="T20" s="584"/>
      <c r="U20" s="282" t="s">
        <v>359</v>
      </c>
      <c r="V20" s="585">
        <f aca="true" t="shared" si="2" ref="V20:V25">IF(Q20=0,"",L20/Q20)</f>
      </c>
      <c r="W20" s="586"/>
      <c r="X20" s="279" t="s">
        <v>254</v>
      </c>
      <c r="Y20" s="669" t="s">
        <v>255</v>
      </c>
      <c r="Z20" s="670"/>
      <c r="AA20" s="587">
        <f>IF(COUNT(Q20)=0,"",Q20*2.23)</f>
      </c>
      <c r="AB20" s="588"/>
      <c r="AC20" s="588"/>
      <c r="AD20" s="588"/>
      <c r="AE20" s="581" t="s">
        <v>253</v>
      </c>
      <c r="AF20" s="582"/>
    </row>
    <row r="21" spans="1:32" ht="24.75" customHeight="1">
      <c r="A21" s="700"/>
      <c r="B21" s="667"/>
      <c r="C21" s="589" t="s">
        <v>146</v>
      </c>
      <c r="D21" s="590"/>
      <c r="E21" s="590"/>
      <c r="F21" s="590"/>
      <c r="G21" s="590"/>
      <c r="H21" s="590"/>
      <c r="I21" s="591"/>
      <c r="J21" s="288"/>
      <c r="K21" s="237" t="s">
        <v>211</v>
      </c>
      <c r="L21" s="583"/>
      <c r="M21" s="584"/>
      <c r="N21" s="584"/>
      <c r="O21" s="584"/>
      <c r="P21" s="160" t="s">
        <v>247</v>
      </c>
      <c r="Q21" s="583"/>
      <c r="R21" s="584"/>
      <c r="S21" s="584"/>
      <c r="T21" s="584"/>
      <c r="U21" s="283" t="s">
        <v>356</v>
      </c>
      <c r="V21" s="585">
        <f t="shared" si="2"/>
      </c>
      <c r="W21" s="586"/>
      <c r="X21" s="158" t="s">
        <v>358</v>
      </c>
      <c r="Y21" s="592" t="s">
        <v>357</v>
      </c>
      <c r="Z21" s="593"/>
      <c r="AA21" s="587">
        <f>IF(COUNT(Q21)=0,"",Q21*0.561)</f>
      </c>
      <c r="AB21" s="588"/>
      <c r="AC21" s="588"/>
      <c r="AD21" s="588"/>
      <c r="AE21" s="581" t="s">
        <v>250</v>
      </c>
      <c r="AF21" s="582"/>
    </row>
    <row r="22" spans="1:32" ht="24.75" customHeight="1">
      <c r="A22" s="700"/>
      <c r="B22" s="667"/>
      <c r="C22" s="589" t="s">
        <v>338</v>
      </c>
      <c r="D22" s="590"/>
      <c r="E22" s="590"/>
      <c r="F22" s="590"/>
      <c r="G22" s="590"/>
      <c r="H22" s="590"/>
      <c r="I22" s="591"/>
      <c r="J22" s="289"/>
      <c r="K22" s="247" t="s">
        <v>211</v>
      </c>
      <c r="L22" s="583"/>
      <c r="M22" s="584"/>
      <c r="N22" s="584"/>
      <c r="O22" s="584"/>
      <c r="P22" s="160" t="s">
        <v>247</v>
      </c>
      <c r="Q22" s="583"/>
      <c r="R22" s="584"/>
      <c r="S22" s="584"/>
      <c r="T22" s="584"/>
      <c r="U22" s="239" t="s">
        <v>248</v>
      </c>
      <c r="V22" s="585">
        <f t="shared" si="2"/>
      </c>
      <c r="W22" s="586"/>
      <c r="X22" s="152" t="s">
        <v>202</v>
      </c>
      <c r="Y22" s="592" t="s">
        <v>251</v>
      </c>
      <c r="Z22" s="593"/>
      <c r="AA22" s="587">
        <f>IF(COUNT(Q22)=0,"",Q22*2.58)</f>
      </c>
      <c r="AB22" s="588"/>
      <c r="AC22" s="588"/>
      <c r="AD22" s="588"/>
      <c r="AE22" s="581" t="s">
        <v>252</v>
      </c>
      <c r="AF22" s="582"/>
    </row>
    <row r="23" spans="1:32" ht="24.75" customHeight="1">
      <c r="A23" s="700"/>
      <c r="B23" s="667"/>
      <c r="C23" s="589" t="s">
        <v>339</v>
      </c>
      <c r="D23" s="590"/>
      <c r="E23" s="590"/>
      <c r="F23" s="590"/>
      <c r="G23" s="590"/>
      <c r="H23" s="590"/>
      <c r="I23" s="591"/>
      <c r="J23" s="289"/>
      <c r="K23" s="247" t="s">
        <v>211</v>
      </c>
      <c r="L23" s="583"/>
      <c r="M23" s="584"/>
      <c r="N23" s="584"/>
      <c r="O23" s="584"/>
      <c r="P23" s="160" t="s">
        <v>46</v>
      </c>
      <c r="Q23" s="583"/>
      <c r="R23" s="584"/>
      <c r="S23" s="584"/>
      <c r="T23" s="584"/>
      <c r="U23" s="239" t="s">
        <v>120</v>
      </c>
      <c r="V23" s="585">
        <f t="shared" si="2"/>
      </c>
      <c r="W23" s="586"/>
      <c r="X23" s="152" t="s">
        <v>202</v>
      </c>
      <c r="Y23" s="592" t="s">
        <v>332</v>
      </c>
      <c r="Z23" s="593"/>
      <c r="AA23" s="587">
        <f>IF(COUNT(Q23)=0,"",Q23*2.32)</f>
      </c>
      <c r="AB23" s="588"/>
      <c r="AC23" s="588"/>
      <c r="AD23" s="588"/>
      <c r="AE23" s="581" t="s">
        <v>250</v>
      </c>
      <c r="AF23" s="582"/>
    </row>
    <row r="24" spans="1:32" ht="24.75" customHeight="1">
      <c r="A24" s="700"/>
      <c r="B24" s="667"/>
      <c r="C24" s="589" t="s">
        <v>147</v>
      </c>
      <c r="D24" s="590"/>
      <c r="E24" s="590"/>
      <c r="F24" s="590"/>
      <c r="G24" s="590"/>
      <c r="H24" s="590"/>
      <c r="I24" s="591"/>
      <c r="J24" s="289"/>
      <c r="K24" s="247" t="s">
        <v>211</v>
      </c>
      <c r="L24" s="583"/>
      <c r="M24" s="584"/>
      <c r="N24" s="584"/>
      <c r="O24" s="584"/>
      <c r="P24" s="160" t="s">
        <v>247</v>
      </c>
      <c r="Q24" s="583"/>
      <c r="R24" s="584"/>
      <c r="S24" s="584"/>
      <c r="T24" s="584"/>
      <c r="U24" s="239" t="s">
        <v>248</v>
      </c>
      <c r="V24" s="585">
        <f t="shared" si="2"/>
      </c>
      <c r="W24" s="586"/>
      <c r="X24" s="160" t="s">
        <v>202</v>
      </c>
      <c r="Y24" s="592" t="s">
        <v>257</v>
      </c>
      <c r="Z24" s="593"/>
      <c r="AA24" s="587">
        <f>IF(COUNT(Q24)=0,"",Q24*2.32)</f>
      </c>
      <c r="AB24" s="588"/>
      <c r="AC24" s="588"/>
      <c r="AD24" s="588"/>
      <c r="AE24" s="581" t="s">
        <v>250</v>
      </c>
      <c r="AF24" s="582"/>
    </row>
    <row r="25" spans="1:32" ht="24.75" customHeight="1">
      <c r="A25" s="700"/>
      <c r="B25" s="667"/>
      <c r="C25" s="597" t="s">
        <v>148</v>
      </c>
      <c r="D25" s="598"/>
      <c r="E25" s="598"/>
      <c r="F25" s="598"/>
      <c r="G25" s="598"/>
      <c r="H25" s="598"/>
      <c r="I25" s="599"/>
      <c r="J25" s="290"/>
      <c r="K25" s="248" t="s">
        <v>211</v>
      </c>
      <c r="L25" s="583"/>
      <c r="M25" s="584"/>
      <c r="N25" s="584"/>
      <c r="O25" s="584"/>
      <c r="P25" s="163" t="s">
        <v>247</v>
      </c>
      <c r="Q25" s="583"/>
      <c r="R25" s="584"/>
      <c r="S25" s="584"/>
      <c r="T25" s="584"/>
      <c r="U25" s="241" t="s">
        <v>248</v>
      </c>
      <c r="V25" s="585">
        <f t="shared" si="2"/>
      </c>
      <c r="W25" s="586"/>
      <c r="X25" s="163" t="s">
        <v>202</v>
      </c>
      <c r="Y25" s="625" t="s">
        <v>258</v>
      </c>
      <c r="Z25" s="626"/>
      <c r="AA25" s="614">
        <f>IF(COUNT(Q25)=0,"",Q25*1.67)</f>
      </c>
      <c r="AB25" s="615"/>
      <c r="AC25" s="615"/>
      <c r="AD25" s="615"/>
      <c r="AE25" s="612" t="s">
        <v>250</v>
      </c>
      <c r="AF25" s="613"/>
    </row>
    <row r="26" spans="1:35" ht="24.75" customHeight="1">
      <c r="A26" s="700"/>
      <c r="B26" s="668"/>
      <c r="C26" s="653" t="s">
        <v>149</v>
      </c>
      <c r="D26" s="654"/>
      <c r="E26" s="654"/>
      <c r="F26" s="654"/>
      <c r="G26" s="654"/>
      <c r="H26" s="654"/>
      <c r="I26" s="655"/>
      <c r="J26" s="146">
        <f>SUM(J20:J25)</f>
        <v>0</v>
      </c>
      <c r="K26" s="245" t="s">
        <v>211</v>
      </c>
      <c r="L26" s="656" t="s">
        <v>256</v>
      </c>
      <c r="M26" s="657"/>
      <c r="N26" s="657"/>
      <c r="O26" s="657"/>
      <c r="P26" s="658"/>
      <c r="Q26" s="659" t="s">
        <v>256</v>
      </c>
      <c r="R26" s="660"/>
      <c r="S26" s="660"/>
      <c r="T26" s="660"/>
      <c r="U26" s="661"/>
      <c r="V26" s="659" t="s">
        <v>256</v>
      </c>
      <c r="W26" s="660"/>
      <c r="X26" s="661"/>
      <c r="Y26" s="659" t="s">
        <v>256</v>
      </c>
      <c r="Z26" s="661"/>
      <c r="AA26" s="662">
        <f>IF(COUNT(AA20:AD25)=0,"",SUM(AA20:AD25))</f>
      </c>
      <c r="AB26" s="663"/>
      <c r="AC26" s="663"/>
      <c r="AD26" s="663"/>
      <c r="AE26" s="600" t="s">
        <v>250</v>
      </c>
      <c r="AF26" s="601"/>
      <c r="AI26" s="249"/>
    </row>
    <row r="27" spans="1:34" ht="28.5" customHeight="1" thickBot="1">
      <c r="A27" s="701"/>
      <c r="B27" s="594" t="s">
        <v>150</v>
      </c>
      <c r="C27" s="595"/>
      <c r="D27" s="595"/>
      <c r="E27" s="595"/>
      <c r="F27" s="595"/>
      <c r="G27" s="595"/>
      <c r="H27" s="595"/>
      <c r="I27" s="596"/>
      <c r="J27" s="146">
        <f>J19+J26</f>
        <v>0</v>
      </c>
      <c r="K27" s="250" t="s">
        <v>211</v>
      </c>
      <c r="L27" s="616" t="s">
        <v>256</v>
      </c>
      <c r="M27" s="617"/>
      <c r="N27" s="617"/>
      <c r="O27" s="617"/>
      <c r="P27" s="618"/>
      <c r="Q27" s="616" t="s">
        <v>256</v>
      </c>
      <c r="R27" s="617"/>
      <c r="S27" s="617"/>
      <c r="T27" s="617"/>
      <c r="U27" s="618"/>
      <c r="V27" s="616" t="s">
        <v>256</v>
      </c>
      <c r="W27" s="617"/>
      <c r="X27" s="618"/>
      <c r="Y27" s="616" t="s">
        <v>256</v>
      </c>
      <c r="Z27" s="618"/>
      <c r="AA27" s="651">
        <f>IF(COUNT(AA9:AD25)&gt;1,IF(AA26="",SUM(AA9:AD18),IF(AA19="",SUM(AA20:AD25),AA19+AA26)),"")</f>
        <v>0</v>
      </c>
      <c r="AB27" s="652"/>
      <c r="AC27" s="652"/>
      <c r="AD27" s="652"/>
      <c r="AE27" s="600" t="s">
        <v>250</v>
      </c>
      <c r="AF27" s="601"/>
      <c r="AH27" s="251"/>
    </row>
    <row r="28" spans="1:32" ht="24" customHeight="1" thickTop="1">
      <c r="A28" s="634" t="s">
        <v>331</v>
      </c>
      <c r="B28" s="635"/>
      <c r="C28" s="640" t="s">
        <v>151</v>
      </c>
      <c r="D28" s="641"/>
      <c r="E28" s="641"/>
      <c r="F28" s="641"/>
      <c r="G28" s="641"/>
      <c r="H28" s="641"/>
      <c r="I28" s="642"/>
      <c r="J28" s="291"/>
      <c r="K28" s="252" t="s">
        <v>211</v>
      </c>
      <c r="L28" s="643"/>
      <c r="M28" s="644"/>
      <c r="N28" s="644"/>
      <c r="O28" s="644"/>
      <c r="P28" s="152" t="s">
        <v>247</v>
      </c>
      <c r="Q28" s="645"/>
      <c r="R28" s="646"/>
      <c r="S28" s="646"/>
      <c r="T28" s="646"/>
      <c r="U28" s="253" t="s">
        <v>248</v>
      </c>
      <c r="V28" s="647">
        <f aca="true" t="shared" si="3" ref="V28:V34">IF(Q28=0,"",L28/Q28)</f>
      </c>
      <c r="W28" s="648"/>
      <c r="X28" s="166" t="s">
        <v>202</v>
      </c>
      <c r="Y28" s="649" t="s">
        <v>251</v>
      </c>
      <c r="Z28" s="650"/>
      <c r="AA28" s="627">
        <f>IF(COUNT(Q28)=0,"",Q28*2.58)</f>
      </c>
      <c r="AB28" s="628"/>
      <c r="AC28" s="628"/>
      <c r="AD28" s="628"/>
      <c r="AE28" s="629" t="s">
        <v>250</v>
      </c>
      <c r="AF28" s="630"/>
    </row>
    <row r="29" spans="1:32" ht="24.75" customHeight="1">
      <c r="A29" s="636"/>
      <c r="B29" s="637"/>
      <c r="C29" s="631" t="s">
        <v>337</v>
      </c>
      <c r="D29" s="632"/>
      <c r="E29" s="632"/>
      <c r="F29" s="632"/>
      <c r="G29" s="632"/>
      <c r="H29" s="632"/>
      <c r="I29" s="633"/>
      <c r="J29" s="288"/>
      <c r="K29" s="237" t="s">
        <v>211</v>
      </c>
      <c r="L29" s="583"/>
      <c r="M29" s="584"/>
      <c r="N29" s="584"/>
      <c r="O29" s="584"/>
      <c r="P29" s="152" t="s">
        <v>247</v>
      </c>
      <c r="Q29" s="583"/>
      <c r="R29" s="584"/>
      <c r="S29" s="584"/>
      <c r="T29" s="584"/>
      <c r="U29" s="284" t="s">
        <v>359</v>
      </c>
      <c r="V29" s="585">
        <f t="shared" si="3"/>
      </c>
      <c r="W29" s="586"/>
      <c r="X29" s="158" t="s">
        <v>254</v>
      </c>
      <c r="Y29" s="592" t="s">
        <v>255</v>
      </c>
      <c r="Z29" s="593"/>
      <c r="AA29" s="587">
        <f>IF(COUNT(Q29)=0,"",Q29*2.23)</f>
      </c>
      <c r="AB29" s="588"/>
      <c r="AC29" s="588"/>
      <c r="AD29" s="588"/>
      <c r="AE29" s="581" t="s">
        <v>250</v>
      </c>
      <c r="AF29" s="582"/>
    </row>
    <row r="30" spans="1:32" ht="21" customHeight="1">
      <c r="A30" s="636"/>
      <c r="B30" s="637"/>
      <c r="C30" s="589" t="s">
        <v>146</v>
      </c>
      <c r="D30" s="590"/>
      <c r="E30" s="590"/>
      <c r="F30" s="590"/>
      <c r="G30" s="590"/>
      <c r="H30" s="590"/>
      <c r="I30" s="591"/>
      <c r="J30" s="289"/>
      <c r="K30" s="247" t="s">
        <v>211</v>
      </c>
      <c r="L30" s="583"/>
      <c r="M30" s="584"/>
      <c r="N30" s="584"/>
      <c r="O30" s="584"/>
      <c r="P30" s="160" t="s">
        <v>247</v>
      </c>
      <c r="Q30" s="583"/>
      <c r="R30" s="584"/>
      <c r="S30" s="584"/>
      <c r="T30" s="584"/>
      <c r="U30" s="283" t="s">
        <v>356</v>
      </c>
      <c r="V30" s="585">
        <f t="shared" si="3"/>
      </c>
      <c r="W30" s="586"/>
      <c r="X30" s="158" t="s">
        <v>358</v>
      </c>
      <c r="Y30" s="592" t="s">
        <v>357</v>
      </c>
      <c r="Z30" s="593"/>
      <c r="AA30" s="587">
        <f>IF(COUNT(Q30)=0,"",Q30*0.561)</f>
      </c>
      <c r="AB30" s="588"/>
      <c r="AC30" s="588"/>
      <c r="AD30" s="588"/>
      <c r="AE30" s="581" t="s">
        <v>250</v>
      </c>
      <c r="AF30" s="582"/>
    </row>
    <row r="31" spans="1:32" ht="21" customHeight="1">
      <c r="A31" s="636"/>
      <c r="B31" s="637"/>
      <c r="C31" s="589" t="s">
        <v>338</v>
      </c>
      <c r="D31" s="590"/>
      <c r="E31" s="590"/>
      <c r="F31" s="590"/>
      <c r="G31" s="590"/>
      <c r="H31" s="590"/>
      <c r="I31" s="591"/>
      <c r="J31" s="289"/>
      <c r="K31" s="247" t="s">
        <v>211</v>
      </c>
      <c r="L31" s="583"/>
      <c r="M31" s="584"/>
      <c r="N31" s="584"/>
      <c r="O31" s="584"/>
      <c r="P31" s="160" t="s">
        <v>46</v>
      </c>
      <c r="Q31" s="583"/>
      <c r="R31" s="584"/>
      <c r="S31" s="584"/>
      <c r="T31" s="584"/>
      <c r="U31" s="239" t="s">
        <v>120</v>
      </c>
      <c r="V31" s="585">
        <f t="shared" si="3"/>
      </c>
      <c r="W31" s="586"/>
      <c r="X31" s="152" t="s">
        <v>202</v>
      </c>
      <c r="Y31" s="592" t="s">
        <v>333</v>
      </c>
      <c r="Z31" s="593"/>
      <c r="AA31" s="587">
        <f>IF(COUNT(Q31)=0,"",Q31*2.58)</f>
      </c>
      <c r="AB31" s="588"/>
      <c r="AC31" s="588"/>
      <c r="AD31" s="588"/>
      <c r="AE31" s="581" t="s">
        <v>250</v>
      </c>
      <c r="AF31" s="582"/>
    </row>
    <row r="32" spans="1:32" ht="24" customHeight="1">
      <c r="A32" s="636"/>
      <c r="B32" s="637"/>
      <c r="C32" s="589" t="s">
        <v>339</v>
      </c>
      <c r="D32" s="590"/>
      <c r="E32" s="590"/>
      <c r="F32" s="590"/>
      <c r="G32" s="590"/>
      <c r="H32" s="590"/>
      <c r="I32" s="591"/>
      <c r="J32" s="289"/>
      <c r="K32" s="247" t="s">
        <v>211</v>
      </c>
      <c r="L32" s="583"/>
      <c r="M32" s="584"/>
      <c r="N32" s="584"/>
      <c r="O32" s="584"/>
      <c r="P32" s="160" t="s">
        <v>247</v>
      </c>
      <c r="Q32" s="583"/>
      <c r="R32" s="584"/>
      <c r="S32" s="584"/>
      <c r="T32" s="584"/>
      <c r="U32" s="239" t="s">
        <v>248</v>
      </c>
      <c r="V32" s="585">
        <f t="shared" si="3"/>
      </c>
      <c r="W32" s="586"/>
      <c r="X32" s="160" t="s">
        <v>202</v>
      </c>
      <c r="Y32" s="592" t="s">
        <v>257</v>
      </c>
      <c r="Z32" s="593"/>
      <c r="AA32" s="587">
        <f>IF(COUNT(Q32)=0,"",Q32*2.32)</f>
      </c>
      <c r="AB32" s="588"/>
      <c r="AC32" s="588"/>
      <c r="AD32" s="588"/>
      <c r="AE32" s="581" t="s">
        <v>250</v>
      </c>
      <c r="AF32" s="582"/>
    </row>
    <row r="33" spans="1:32" ht="24" customHeight="1">
      <c r="A33" s="636"/>
      <c r="B33" s="637"/>
      <c r="C33" s="589" t="s">
        <v>147</v>
      </c>
      <c r="D33" s="590"/>
      <c r="E33" s="590"/>
      <c r="F33" s="590"/>
      <c r="G33" s="590"/>
      <c r="H33" s="590"/>
      <c r="I33" s="591"/>
      <c r="J33" s="289"/>
      <c r="K33" s="247" t="s">
        <v>211</v>
      </c>
      <c r="L33" s="583"/>
      <c r="M33" s="584"/>
      <c r="N33" s="584"/>
      <c r="O33" s="584"/>
      <c r="P33" s="160" t="s">
        <v>247</v>
      </c>
      <c r="Q33" s="583"/>
      <c r="R33" s="584"/>
      <c r="S33" s="584"/>
      <c r="T33" s="584"/>
      <c r="U33" s="239" t="s">
        <v>248</v>
      </c>
      <c r="V33" s="585">
        <f t="shared" si="3"/>
      </c>
      <c r="W33" s="586"/>
      <c r="X33" s="160" t="s">
        <v>202</v>
      </c>
      <c r="Y33" s="592" t="s">
        <v>257</v>
      </c>
      <c r="Z33" s="593"/>
      <c r="AA33" s="587">
        <f>IF(COUNT(Q33)=0,"",Q33*2.32)</f>
      </c>
      <c r="AB33" s="588"/>
      <c r="AC33" s="588"/>
      <c r="AD33" s="588"/>
      <c r="AE33" s="581" t="s">
        <v>250</v>
      </c>
      <c r="AF33" s="582"/>
    </row>
    <row r="34" spans="1:32" ht="24" customHeight="1">
      <c r="A34" s="636"/>
      <c r="B34" s="637"/>
      <c r="C34" s="597" t="s">
        <v>148</v>
      </c>
      <c r="D34" s="598"/>
      <c r="E34" s="598"/>
      <c r="F34" s="598"/>
      <c r="G34" s="598"/>
      <c r="H34" s="598"/>
      <c r="I34" s="599"/>
      <c r="J34" s="290"/>
      <c r="K34" s="248" t="s">
        <v>211</v>
      </c>
      <c r="L34" s="621"/>
      <c r="M34" s="622"/>
      <c r="N34" s="622"/>
      <c r="O34" s="622"/>
      <c r="P34" s="163" t="s">
        <v>247</v>
      </c>
      <c r="Q34" s="621"/>
      <c r="R34" s="622"/>
      <c r="S34" s="622"/>
      <c r="T34" s="622"/>
      <c r="U34" s="241" t="s">
        <v>248</v>
      </c>
      <c r="V34" s="623">
        <f t="shared" si="3"/>
      </c>
      <c r="W34" s="624"/>
      <c r="X34" s="163" t="s">
        <v>202</v>
      </c>
      <c r="Y34" s="625" t="s">
        <v>258</v>
      </c>
      <c r="Z34" s="626"/>
      <c r="AA34" s="614">
        <f>IF(COUNT(Q34)=0,"",Q34*1.67)</f>
      </c>
      <c r="AB34" s="615"/>
      <c r="AC34" s="615"/>
      <c r="AD34" s="615"/>
      <c r="AE34" s="612" t="s">
        <v>250</v>
      </c>
      <c r="AF34" s="613"/>
    </row>
    <row r="35" spans="1:32" ht="21" customHeight="1" thickBot="1">
      <c r="A35" s="638"/>
      <c r="B35" s="639"/>
      <c r="C35" s="594" t="s">
        <v>152</v>
      </c>
      <c r="D35" s="595"/>
      <c r="E35" s="595"/>
      <c r="F35" s="595"/>
      <c r="G35" s="595"/>
      <c r="H35" s="595"/>
      <c r="I35" s="596"/>
      <c r="J35" s="254">
        <f>SUM(J28:J34)</f>
        <v>0</v>
      </c>
      <c r="K35" s="250" t="s">
        <v>211</v>
      </c>
      <c r="L35" s="616" t="s">
        <v>256</v>
      </c>
      <c r="M35" s="617"/>
      <c r="N35" s="617"/>
      <c r="O35" s="617"/>
      <c r="P35" s="618"/>
      <c r="Q35" s="616" t="s">
        <v>256</v>
      </c>
      <c r="R35" s="617"/>
      <c r="S35" s="617"/>
      <c r="T35" s="617"/>
      <c r="U35" s="618"/>
      <c r="V35" s="616" t="s">
        <v>256</v>
      </c>
      <c r="W35" s="617"/>
      <c r="X35" s="618"/>
      <c r="Y35" s="616" t="s">
        <v>256</v>
      </c>
      <c r="Z35" s="618"/>
      <c r="AA35" s="619">
        <f>IF(COUNT(AA28:AF34)=0,"",SUM(AA28:AF34))</f>
      </c>
      <c r="AB35" s="620"/>
      <c r="AC35" s="620"/>
      <c r="AD35" s="620"/>
      <c r="AE35" s="600" t="s">
        <v>250</v>
      </c>
      <c r="AF35" s="601"/>
    </row>
    <row r="36" spans="1:32" ht="25.5" customHeight="1" thickTop="1">
      <c r="A36" s="604" t="s">
        <v>153</v>
      </c>
      <c r="B36" s="605"/>
      <c r="C36" s="605"/>
      <c r="D36" s="605"/>
      <c r="E36" s="605"/>
      <c r="F36" s="605"/>
      <c r="G36" s="605"/>
      <c r="H36" s="605"/>
      <c r="I36" s="606"/>
      <c r="J36" s="255">
        <f>+J35+J27</f>
        <v>0</v>
      </c>
      <c r="K36" s="256" t="s">
        <v>211</v>
      </c>
      <c r="L36" s="607" t="s">
        <v>256</v>
      </c>
      <c r="M36" s="608"/>
      <c r="N36" s="608"/>
      <c r="O36" s="608"/>
      <c r="P36" s="609"/>
      <c r="Q36" s="607" t="s">
        <v>256</v>
      </c>
      <c r="R36" s="608"/>
      <c r="S36" s="608"/>
      <c r="T36" s="608"/>
      <c r="U36" s="609"/>
      <c r="V36" s="607" t="s">
        <v>256</v>
      </c>
      <c r="W36" s="608"/>
      <c r="X36" s="609"/>
      <c r="Y36" s="607" t="s">
        <v>256</v>
      </c>
      <c r="Z36" s="609"/>
      <c r="AA36" s="610">
        <f>IF(COUNT(AA27:AF35)=0,"",SUM(AA27:AF34))</f>
        <v>0</v>
      </c>
      <c r="AB36" s="611"/>
      <c r="AC36" s="611"/>
      <c r="AD36" s="611"/>
      <c r="AE36" s="602" t="s">
        <v>250</v>
      </c>
      <c r="AF36" s="603"/>
    </row>
    <row r="37" spans="31:32" ht="9" customHeight="1">
      <c r="AE37" s="135"/>
      <c r="AF37" s="135"/>
    </row>
    <row r="38" spans="1:9" ht="13.5">
      <c r="A38" s="223" t="s">
        <v>105</v>
      </c>
      <c r="B38" s="172"/>
      <c r="C38" s="257"/>
      <c r="D38" s="257"/>
      <c r="E38" s="141"/>
      <c r="F38" s="141"/>
      <c r="G38" s="141"/>
      <c r="H38" s="141"/>
      <c r="I38" s="141"/>
    </row>
    <row r="39" spans="1:9" ht="13.5">
      <c r="A39" s="223" t="s">
        <v>106</v>
      </c>
      <c r="B39" s="172"/>
      <c r="C39" s="257"/>
      <c r="D39" s="257"/>
      <c r="E39" s="141"/>
      <c r="F39" s="141"/>
      <c r="G39" s="141"/>
      <c r="H39" s="141"/>
      <c r="I39" s="141"/>
    </row>
    <row r="40" spans="1:9" ht="13.5">
      <c r="A40" s="223" t="s">
        <v>112</v>
      </c>
      <c r="B40" s="172"/>
      <c r="C40" s="257"/>
      <c r="D40" s="257"/>
      <c r="E40" s="141"/>
      <c r="F40" s="141"/>
      <c r="G40" s="141"/>
      <c r="H40" s="141"/>
      <c r="I40" s="141"/>
    </row>
    <row r="41" spans="1:9" ht="13.5">
      <c r="A41" s="223" t="s">
        <v>107</v>
      </c>
      <c r="B41" s="172"/>
      <c r="C41" s="257"/>
      <c r="D41" s="257"/>
      <c r="E41" s="141"/>
      <c r="F41" s="141"/>
      <c r="G41" s="141"/>
      <c r="H41" s="141"/>
      <c r="I41" s="141"/>
    </row>
    <row r="42" spans="1:9" ht="13.5">
      <c r="A42" s="223"/>
      <c r="B42" s="172"/>
      <c r="C42" s="257"/>
      <c r="D42" s="257"/>
      <c r="E42" s="141"/>
      <c r="F42" s="141"/>
      <c r="G42" s="141"/>
      <c r="H42" s="141"/>
      <c r="I42" s="141"/>
    </row>
  </sheetData>
  <sheetProtection/>
  <mergeCells count="212">
    <mergeCell ref="A6:R6"/>
    <mergeCell ref="AE6:AF6"/>
    <mergeCell ref="A8:I8"/>
    <mergeCell ref="J8:K8"/>
    <mergeCell ref="L8:P8"/>
    <mergeCell ref="Q8:U8"/>
    <mergeCell ref="V8:X8"/>
    <mergeCell ref="Y8:Z8"/>
    <mergeCell ref="AA8:AF8"/>
    <mergeCell ref="S6:U6"/>
    <mergeCell ref="A9:A27"/>
    <mergeCell ref="B9:B19"/>
    <mergeCell ref="C9:C17"/>
    <mergeCell ref="D9:I9"/>
    <mergeCell ref="L9:O9"/>
    <mergeCell ref="Q9:T9"/>
    <mergeCell ref="Q13:T13"/>
    <mergeCell ref="D14:I14"/>
    <mergeCell ref="L14:O14"/>
    <mergeCell ref="Q14:T14"/>
    <mergeCell ref="V9:W9"/>
    <mergeCell ref="Y9:Z9"/>
    <mergeCell ref="AA9:AD9"/>
    <mergeCell ref="AE9:AF9"/>
    <mergeCell ref="D10:I10"/>
    <mergeCell ref="L10:O10"/>
    <mergeCell ref="Q10:T10"/>
    <mergeCell ref="V10:W10"/>
    <mergeCell ref="Y10:Z10"/>
    <mergeCell ref="AA10:AD10"/>
    <mergeCell ref="AE10:AF10"/>
    <mergeCell ref="AA12:AD12"/>
    <mergeCell ref="AE12:AF12"/>
    <mergeCell ref="D11:I11"/>
    <mergeCell ref="L11:O11"/>
    <mergeCell ref="Q11:T11"/>
    <mergeCell ref="V11:W11"/>
    <mergeCell ref="Y11:Z11"/>
    <mergeCell ref="AA11:AD11"/>
    <mergeCell ref="AE11:AF11"/>
    <mergeCell ref="D12:I12"/>
    <mergeCell ref="L12:O12"/>
    <mergeCell ref="Q12:T12"/>
    <mergeCell ref="V12:W12"/>
    <mergeCell ref="Y12:Z12"/>
    <mergeCell ref="AE14:AF14"/>
    <mergeCell ref="D13:I13"/>
    <mergeCell ref="L13:O13"/>
    <mergeCell ref="V13:W13"/>
    <mergeCell ref="Y13:Z13"/>
    <mergeCell ref="AE13:AF13"/>
    <mergeCell ref="Q15:T15"/>
    <mergeCell ref="V15:W15"/>
    <mergeCell ref="Y15:Z15"/>
    <mergeCell ref="AA15:AD15"/>
    <mergeCell ref="V14:W14"/>
    <mergeCell ref="Y14:Z14"/>
    <mergeCell ref="AA14:AD14"/>
    <mergeCell ref="AE15:AF15"/>
    <mergeCell ref="L16:O16"/>
    <mergeCell ref="Q16:T16"/>
    <mergeCell ref="V16:W16"/>
    <mergeCell ref="Y16:Z16"/>
    <mergeCell ref="AA16:AD16"/>
    <mergeCell ref="AA13:AD13"/>
    <mergeCell ref="AE16:AF16"/>
    <mergeCell ref="D15:I15"/>
    <mergeCell ref="L15:O15"/>
    <mergeCell ref="D17:I17"/>
    <mergeCell ref="L17:O17"/>
    <mergeCell ref="Q17:T17"/>
    <mergeCell ref="V17:W17"/>
    <mergeCell ref="Y17:Z17"/>
    <mergeCell ref="AA17:AD17"/>
    <mergeCell ref="D16:I16"/>
    <mergeCell ref="AA19:AD19"/>
    <mergeCell ref="AA21:AD21"/>
    <mergeCell ref="AE17:AF17"/>
    <mergeCell ref="C18:I18"/>
    <mergeCell ref="L18:O18"/>
    <mergeCell ref="Q18:T18"/>
    <mergeCell ref="V18:W18"/>
    <mergeCell ref="Y18:Z18"/>
    <mergeCell ref="AA18:AD18"/>
    <mergeCell ref="AE18:AF18"/>
    <mergeCell ref="C21:I21"/>
    <mergeCell ref="C19:I19"/>
    <mergeCell ref="L19:O19"/>
    <mergeCell ref="Q19:T19"/>
    <mergeCell ref="V19:W19"/>
    <mergeCell ref="Y19:Z19"/>
    <mergeCell ref="Y22:Z22"/>
    <mergeCell ref="AE19:AF19"/>
    <mergeCell ref="B20:B26"/>
    <mergeCell ref="C20:I20"/>
    <mergeCell ref="L20:O20"/>
    <mergeCell ref="Q20:T20"/>
    <mergeCell ref="V20:W20"/>
    <mergeCell ref="Y20:Z20"/>
    <mergeCell ref="AA20:AD20"/>
    <mergeCell ref="AE20:AF20"/>
    <mergeCell ref="C24:I24"/>
    <mergeCell ref="L24:O24"/>
    <mergeCell ref="Q24:T24"/>
    <mergeCell ref="V24:W24"/>
    <mergeCell ref="Y24:Z24"/>
    <mergeCell ref="AA24:AD24"/>
    <mergeCell ref="Q25:T25"/>
    <mergeCell ref="V25:W25"/>
    <mergeCell ref="Y25:Z25"/>
    <mergeCell ref="AA25:AD25"/>
    <mergeCell ref="AA22:AD22"/>
    <mergeCell ref="AE22:AF22"/>
    <mergeCell ref="AE24:AF24"/>
    <mergeCell ref="AE25:AF25"/>
    <mergeCell ref="AE23:AF23"/>
    <mergeCell ref="Y23:Z23"/>
    <mergeCell ref="C26:I26"/>
    <mergeCell ref="L26:P26"/>
    <mergeCell ref="Q26:U26"/>
    <mergeCell ref="V26:X26"/>
    <mergeCell ref="Y26:Z26"/>
    <mergeCell ref="AA26:AD26"/>
    <mergeCell ref="AE26:AF26"/>
    <mergeCell ref="C25:I25"/>
    <mergeCell ref="L25:O25"/>
    <mergeCell ref="B27:I27"/>
    <mergeCell ref="L27:P27"/>
    <mergeCell ref="Q27:U27"/>
    <mergeCell ref="V27:X27"/>
    <mergeCell ref="Y27:Z27"/>
    <mergeCell ref="AA27:AD27"/>
    <mergeCell ref="AE27:AF27"/>
    <mergeCell ref="A28:B35"/>
    <mergeCell ref="C28:I28"/>
    <mergeCell ref="L28:O28"/>
    <mergeCell ref="Q28:T28"/>
    <mergeCell ref="V28:W28"/>
    <mergeCell ref="Y28:Z28"/>
    <mergeCell ref="C30:I30"/>
    <mergeCell ref="L30:O30"/>
    <mergeCell ref="Y30:Z30"/>
    <mergeCell ref="L33:O33"/>
    <mergeCell ref="AA28:AD28"/>
    <mergeCell ref="AE28:AF28"/>
    <mergeCell ref="C29:I29"/>
    <mergeCell ref="L29:O29"/>
    <mergeCell ref="Q29:T29"/>
    <mergeCell ref="V29:W29"/>
    <mergeCell ref="Y29:Z29"/>
    <mergeCell ref="AA29:AD29"/>
    <mergeCell ref="AE29:AF29"/>
    <mergeCell ref="AA33:AD33"/>
    <mergeCell ref="AE33:AF33"/>
    <mergeCell ref="C32:I32"/>
    <mergeCell ref="L32:O32"/>
    <mergeCell ref="Q32:T32"/>
    <mergeCell ref="V32:W32"/>
    <mergeCell ref="Y32:Z32"/>
    <mergeCell ref="AA32:AD32"/>
    <mergeCell ref="AE32:AF32"/>
    <mergeCell ref="C33:I33"/>
    <mergeCell ref="AA34:AD34"/>
    <mergeCell ref="L35:P35"/>
    <mergeCell ref="Q35:U35"/>
    <mergeCell ref="V35:X35"/>
    <mergeCell ref="Y35:Z35"/>
    <mergeCell ref="AA35:AD35"/>
    <mergeCell ref="L34:O34"/>
    <mergeCell ref="Q34:T34"/>
    <mergeCell ref="V34:W34"/>
    <mergeCell ref="Y34:Z34"/>
    <mergeCell ref="AE35:AF35"/>
    <mergeCell ref="AA23:AD23"/>
    <mergeCell ref="AE36:AF36"/>
    <mergeCell ref="A36:I36"/>
    <mergeCell ref="L36:P36"/>
    <mergeCell ref="Q36:U36"/>
    <mergeCell ref="V36:X36"/>
    <mergeCell ref="Y36:Z36"/>
    <mergeCell ref="AA36:AD36"/>
    <mergeCell ref="AE34:AF34"/>
    <mergeCell ref="C23:I23"/>
    <mergeCell ref="L23:O23"/>
    <mergeCell ref="Q23:T23"/>
    <mergeCell ref="V23:W23"/>
    <mergeCell ref="L21:O21"/>
    <mergeCell ref="Y21:Z21"/>
    <mergeCell ref="C22:I22"/>
    <mergeCell ref="L22:O22"/>
    <mergeCell ref="Q22:T22"/>
    <mergeCell ref="V22:W22"/>
    <mergeCell ref="C31:I31"/>
    <mergeCell ref="L31:O31"/>
    <mergeCell ref="Q31:T31"/>
    <mergeCell ref="V31:W31"/>
    <mergeCell ref="Y31:Z31"/>
    <mergeCell ref="C35:I35"/>
    <mergeCell ref="Q33:T33"/>
    <mergeCell ref="V33:W33"/>
    <mergeCell ref="Y33:Z33"/>
    <mergeCell ref="C34:I34"/>
    <mergeCell ref="Z6:AB6"/>
    <mergeCell ref="AE31:AF31"/>
    <mergeCell ref="Q30:T30"/>
    <mergeCell ref="V30:W30"/>
    <mergeCell ref="AA30:AD30"/>
    <mergeCell ref="AE30:AF30"/>
    <mergeCell ref="AA31:AD31"/>
    <mergeCell ref="Q21:T21"/>
    <mergeCell ref="V21:W21"/>
    <mergeCell ref="AE21:AF21"/>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2" r:id="rId1"/>
  <headerFooter scaleWithDoc="0" alignWithMargins="0">
    <oddFooter>&amp;L&amp;9 2017.10&amp;C-4-</oddFooter>
    <firstFooter>&amp;L&amp;9 2013.10</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P49"/>
  <sheetViews>
    <sheetView zoomScaleSheetLayoutView="100" workbookViewId="0" topLeftCell="A1">
      <selection activeCell="J29" sqref="J29"/>
    </sheetView>
  </sheetViews>
  <sheetFormatPr defaultColWidth="9.00390625" defaultRowHeight="13.5"/>
  <cols>
    <col min="1" max="1" width="1.37890625" style="128" customWidth="1"/>
    <col min="2" max="2" width="3.125" style="128" customWidth="1"/>
    <col min="3" max="3" width="4.875" style="128" customWidth="1"/>
    <col min="4" max="4" width="4.75390625" style="128" customWidth="1"/>
    <col min="5" max="5" width="4.625" style="128" customWidth="1"/>
    <col min="6" max="6" width="5.625" style="128" customWidth="1"/>
    <col min="7" max="9" width="4.625" style="128" customWidth="1"/>
    <col min="10" max="10" width="10.625" style="128" customWidth="1"/>
    <col min="11" max="11" width="4.625" style="128" customWidth="1"/>
    <col min="12" max="12" width="17.125" style="128" customWidth="1"/>
    <col min="13" max="13" width="3.625" style="128" customWidth="1"/>
    <col min="14" max="14" width="12.625" style="128" customWidth="1"/>
    <col min="15" max="15" width="6.125" style="128" customWidth="1"/>
    <col min="16" max="16" width="3.875" style="128" customWidth="1"/>
    <col min="17" max="17" width="3.625" style="128" customWidth="1"/>
    <col min="18" max="16384" width="9.00390625" style="128" customWidth="1"/>
  </cols>
  <sheetData>
    <row r="1" ht="18" customHeight="1">
      <c r="A1" s="82" t="s">
        <v>88</v>
      </c>
    </row>
    <row r="2" ht="13.5" customHeight="1">
      <c r="B2" s="82"/>
    </row>
    <row r="3" spans="2:16" s="129" customFormat="1" ht="15.75" customHeight="1">
      <c r="B3" s="479"/>
      <c r="C3" s="472" t="s">
        <v>858</v>
      </c>
      <c r="D3" s="479" t="s">
        <v>867</v>
      </c>
      <c r="E3" s="84"/>
      <c r="F3" s="84"/>
      <c r="G3" s="84"/>
      <c r="H3" s="84"/>
      <c r="I3" s="84"/>
      <c r="J3" s="84"/>
      <c r="K3" s="84"/>
      <c r="L3" s="84"/>
      <c r="M3" s="84"/>
      <c r="N3" s="84"/>
      <c r="O3" s="84"/>
      <c r="P3" s="128"/>
    </row>
    <row r="4" spans="2:16" s="129" customFormat="1" ht="15.75" customHeight="1">
      <c r="B4" s="92"/>
      <c r="C4" s="479"/>
      <c r="D4" s="84" t="s">
        <v>886</v>
      </c>
      <c r="E4" s="84"/>
      <c r="F4" s="84"/>
      <c r="G4" s="84"/>
      <c r="H4" s="84"/>
      <c r="I4" s="84"/>
      <c r="J4" s="84"/>
      <c r="K4" s="84"/>
      <c r="L4" s="84"/>
      <c r="M4" s="84"/>
      <c r="N4" s="84"/>
      <c r="O4" s="84"/>
      <c r="P4" s="128"/>
    </row>
    <row r="5" spans="2:16" s="129" customFormat="1" ht="9" customHeight="1">
      <c r="B5" s="92"/>
      <c r="C5" s="84"/>
      <c r="D5" s="84"/>
      <c r="E5" s="84"/>
      <c r="F5" s="84"/>
      <c r="G5" s="84"/>
      <c r="H5" s="84"/>
      <c r="I5" s="84"/>
      <c r="J5" s="84"/>
      <c r="K5" s="84"/>
      <c r="L5" s="84"/>
      <c r="M5" s="84"/>
      <c r="N5" s="84"/>
      <c r="O5" s="84"/>
      <c r="P5" s="128"/>
    </row>
    <row r="6" spans="2:14" s="129" customFormat="1" ht="15.75" customHeight="1">
      <c r="B6" s="479"/>
      <c r="C6" s="93" t="s">
        <v>866</v>
      </c>
      <c r="D6" s="93"/>
      <c r="E6" s="479"/>
      <c r="F6" s="84"/>
      <c r="G6" s="84"/>
      <c r="H6" s="84"/>
      <c r="I6" s="128"/>
      <c r="J6" s="128"/>
      <c r="K6" s="128"/>
      <c r="L6" s="128"/>
      <c r="M6" s="83"/>
      <c r="N6" s="130"/>
    </row>
    <row r="7" spans="2:14" s="129" customFormat="1" ht="13.5" customHeight="1">
      <c r="B7" s="84"/>
      <c r="C7" s="224" t="s">
        <v>828</v>
      </c>
      <c r="D7" s="225" t="s">
        <v>882</v>
      </c>
      <c r="E7" s="479"/>
      <c r="F7" s="479"/>
      <c r="G7" s="84"/>
      <c r="H7" s="84"/>
      <c r="I7" s="128"/>
      <c r="J7" s="128"/>
      <c r="K7" s="128"/>
      <c r="L7" s="83"/>
      <c r="M7" s="130"/>
      <c r="N7" s="128"/>
    </row>
    <row r="8" spans="2:14" s="129" customFormat="1" ht="13.5" customHeight="1">
      <c r="B8" s="84"/>
      <c r="C8" s="224"/>
      <c r="D8" s="225" t="s">
        <v>883</v>
      </c>
      <c r="E8" s="479"/>
      <c r="F8" s="479"/>
      <c r="G8" s="84"/>
      <c r="H8" s="84"/>
      <c r="I8" s="128"/>
      <c r="J8" s="128"/>
      <c r="K8" s="128"/>
      <c r="L8" s="83"/>
      <c r="M8" s="130"/>
      <c r="N8" s="128"/>
    </row>
    <row r="9" spans="2:14" s="129" customFormat="1" ht="16.5" customHeight="1">
      <c r="B9" s="84"/>
      <c r="C9" s="488" t="s">
        <v>856</v>
      </c>
      <c r="D9" s="231" t="s">
        <v>857</v>
      </c>
      <c r="E9" s="479"/>
      <c r="F9" s="479"/>
      <c r="G9" s="84"/>
      <c r="H9" s="84"/>
      <c r="I9" s="128"/>
      <c r="J9" s="128"/>
      <c r="K9" s="128"/>
      <c r="L9" s="83"/>
      <c r="M9" s="130"/>
      <c r="N9" s="128"/>
    </row>
    <row r="10" spans="2:14" s="129" customFormat="1" ht="6.75" customHeight="1" thickBot="1">
      <c r="B10" s="84"/>
      <c r="C10" s="84"/>
      <c r="D10" s="84"/>
      <c r="E10" s="84"/>
      <c r="F10" s="84"/>
      <c r="G10" s="84"/>
      <c r="H10" s="84"/>
      <c r="I10" s="128"/>
      <c r="J10" s="128"/>
      <c r="K10" s="128"/>
      <c r="L10" s="83"/>
      <c r="M10" s="130"/>
      <c r="N10" s="128"/>
    </row>
    <row r="11" spans="2:14" s="129" customFormat="1" ht="6.75" customHeight="1">
      <c r="B11" s="753" t="s">
        <v>864</v>
      </c>
      <c r="C11" s="754"/>
      <c r="D11" s="84"/>
      <c r="E11" s="84"/>
      <c r="F11" s="84"/>
      <c r="G11" s="84"/>
      <c r="H11" s="84"/>
      <c r="I11" s="128"/>
      <c r="J11" s="128"/>
      <c r="K11" s="128"/>
      <c r="L11" s="83"/>
      <c r="M11" s="130"/>
      <c r="N11" s="128"/>
    </row>
    <row r="12" spans="2:15" s="217" customFormat="1" ht="18" customHeight="1" thickBot="1">
      <c r="B12" s="755"/>
      <c r="C12" s="756"/>
      <c r="D12" s="480"/>
      <c r="E12" s="481" t="s">
        <v>859</v>
      </c>
      <c r="F12" s="469"/>
      <c r="G12" s="469"/>
      <c r="H12" s="469"/>
      <c r="I12" s="135"/>
      <c r="J12" s="135"/>
      <c r="K12" s="135"/>
      <c r="L12" s="136"/>
      <c r="M12" s="132"/>
      <c r="N12" s="135"/>
      <c r="O12" s="476"/>
    </row>
    <row r="13" spans="2:15" s="217" customFormat="1" ht="15.75" customHeight="1">
      <c r="B13" s="470"/>
      <c r="C13" s="482"/>
      <c r="D13" s="483"/>
      <c r="E13" s="484" t="s">
        <v>860</v>
      </c>
      <c r="F13" s="470"/>
      <c r="G13" s="470"/>
      <c r="H13" s="470"/>
      <c r="I13" s="127"/>
      <c r="J13" s="127"/>
      <c r="K13" s="127"/>
      <c r="L13" s="137"/>
      <c r="M13" s="134"/>
      <c r="N13" s="127"/>
      <c r="O13" s="477"/>
    </row>
    <row r="14" spans="2:15" s="217" customFormat="1" ht="15.75" customHeight="1">
      <c r="B14" s="470" t="s">
        <v>861</v>
      </c>
      <c r="C14" s="482"/>
      <c r="D14" s="483"/>
      <c r="E14" s="484" t="s">
        <v>862</v>
      </c>
      <c r="F14" s="470"/>
      <c r="G14" s="470"/>
      <c r="H14" s="470"/>
      <c r="I14" s="127"/>
      <c r="J14" s="127"/>
      <c r="K14" s="127"/>
      <c r="L14" s="137"/>
      <c r="M14" s="134"/>
      <c r="N14" s="127"/>
      <c r="O14" s="477"/>
    </row>
    <row r="15" spans="2:15" s="217" customFormat="1" ht="15.75" customHeight="1">
      <c r="B15" s="470" t="s">
        <v>861</v>
      </c>
      <c r="C15" s="485"/>
      <c r="D15" s="486"/>
      <c r="E15" s="487" t="s">
        <v>863</v>
      </c>
      <c r="F15" s="471"/>
      <c r="G15" s="471"/>
      <c r="H15" s="471"/>
      <c r="I15" s="138"/>
      <c r="J15" s="138"/>
      <c r="K15" s="138"/>
      <c r="L15" s="139"/>
      <c r="M15" s="133"/>
      <c r="N15" s="138"/>
      <c r="O15" s="478"/>
    </row>
    <row r="16" spans="2:14" s="129" customFormat="1" ht="13.5" customHeight="1">
      <c r="B16" s="84"/>
      <c r="C16" s="84"/>
      <c r="D16" s="84"/>
      <c r="E16" s="128"/>
      <c r="F16" s="128"/>
      <c r="G16" s="128"/>
      <c r="H16" s="128"/>
      <c r="I16" s="128"/>
      <c r="J16" s="128"/>
      <c r="K16" s="128"/>
      <c r="L16" s="83"/>
      <c r="M16" s="130"/>
      <c r="N16" s="128"/>
    </row>
    <row r="17" spans="3:15" ht="15" customHeight="1">
      <c r="C17" s="717" t="s">
        <v>885</v>
      </c>
      <c r="D17" s="718"/>
      <c r="E17" s="719"/>
      <c r="F17" s="719"/>
      <c r="G17" s="720"/>
      <c r="H17" s="727" t="s">
        <v>207</v>
      </c>
      <c r="I17" s="727"/>
      <c r="J17" s="727"/>
      <c r="K17" s="727"/>
      <c r="L17" s="727"/>
      <c r="M17" s="727"/>
      <c r="N17" s="727"/>
      <c r="O17" s="728"/>
    </row>
    <row r="18" spans="3:15" ht="18" customHeight="1">
      <c r="C18" s="721"/>
      <c r="D18" s="722"/>
      <c r="E18" s="722"/>
      <c r="F18" s="722"/>
      <c r="G18" s="723"/>
      <c r="H18" s="734" t="s">
        <v>854</v>
      </c>
      <c r="I18" s="735"/>
      <c r="J18" s="729"/>
      <c r="K18" s="729"/>
      <c r="L18" s="729"/>
      <c r="M18" s="729"/>
      <c r="N18" s="729"/>
      <c r="O18" s="140" t="s">
        <v>119</v>
      </c>
    </row>
    <row r="19" spans="3:15" s="131" customFormat="1" ht="18" customHeight="1" thickBot="1">
      <c r="C19" s="724"/>
      <c r="D19" s="725"/>
      <c r="E19" s="725"/>
      <c r="F19" s="725"/>
      <c r="G19" s="726"/>
      <c r="H19" s="730" t="s">
        <v>129</v>
      </c>
      <c r="I19" s="731"/>
      <c r="J19" s="731"/>
      <c r="K19" s="732"/>
      <c r="L19" s="732" t="s">
        <v>155</v>
      </c>
      <c r="M19" s="732"/>
      <c r="N19" s="733" t="s">
        <v>203</v>
      </c>
      <c r="O19" s="731"/>
    </row>
    <row r="20" spans="3:15" s="131" customFormat="1" ht="20.25" customHeight="1" thickTop="1">
      <c r="C20" s="749"/>
      <c r="D20" s="750"/>
      <c r="E20" s="94" t="s">
        <v>131</v>
      </c>
      <c r="F20" s="473"/>
      <c r="G20" s="95" t="s">
        <v>132</v>
      </c>
      <c r="H20" s="736"/>
      <c r="I20" s="737"/>
      <c r="J20" s="737"/>
      <c r="K20" s="425" t="s">
        <v>46</v>
      </c>
      <c r="L20" s="403"/>
      <c r="M20" s="421" t="s">
        <v>120</v>
      </c>
      <c r="N20" s="406">
        <f aca="true" t="shared" si="0" ref="N20:N31">IF(L20=0,"",H20/L20)</f>
      </c>
      <c r="O20" s="407" t="s">
        <v>121</v>
      </c>
    </row>
    <row r="21" spans="3:15" s="131" customFormat="1" ht="20.25" customHeight="1">
      <c r="C21" s="747"/>
      <c r="D21" s="748"/>
      <c r="E21" s="100" t="s">
        <v>131</v>
      </c>
      <c r="F21" s="474"/>
      <c r="G21" s="101" t="s">
        <v>132</v>
      </c>
      <c r="H21" s="738"/>
      <c r="I21" s="739"/>
      <c r="J21" s="739"/>
      <c r="K21" s="426" t="s">
        <v>156</v>
      </c>
      <c r="L21" s="404"/>
      <c r="M21" s="422" t="s">
        <v>157</v>
      </c>
      <c r="N21" s="228">
        <f t="shared" si="0"/>
      </c>
      <c r="O21" s="407" t="s">
        <v>121</v>
      </c>
    </row>
    <row r="22" spans="3:15" s="131" customFormat="1" ht="20.25" customHeight="1">
      <c r="C22" s="747"/>
      <c r="D22" s="748"/>
      <c r="E22" s="100" t="s">
        <v>131</v>
      </c>
      <c r="F22" s="474"/>
      <c r="G22" s="101" t="s">
        <v>132</v>
      </c>
      <c r="H22" s="738"/>
      <c r="I22" s="739"/>
      <c r="J22" s="739"/>
      <c r="K22" s="426" t="s">
        <v>156</v>
      </c>
      <c r="L22" s="404"/>
      <c r="M22" s="422" t="s">
        <v>157</v>
      </c>
      <c r="N22" s="228">
        <f t="shared" si="0"/>
      </c>
      <c r="O22" s="407" t="s">
        <v>121</v>
      </c>
    </row>
    <row r="23" spans="3:15" s="131" customFormat="1" ht="20.25" customHeight="1">
      <c r="C23" s="747"/>
      <c r="D23" s="748"/>
      <c r="E23" s="100" t="s">
        <v>131</v>
      </c>
      <c r="F23" s="474"/>
      <c r="G23" s="101" t="s">
        <v>132</v>
      </c>
      <c r="H23" s="738"/>
      <c r="I23" s="739"/>
      <c r="J23" s="739"/>
      <c r="K23" s="426" t="s">
        <v>156</v>
      </c>
      <c r="L23" s="404"/>
      <c r="M23" s="422" t="s">
        <v>157</v>
      </c>
      <c r="N23" s="228">
        <f t="shared" si="0"/>
      </c>
      <c r="O23" s="407" t="s">
        <v>121</v>
      </c>
    </row>
    <row r="24" spans="3:15" ht="20.25" customHeight="1">
      <c r="C24" s="747"/>
      <c r="D24" s="748"/>
      <c r="E24" s="100" t="s">
        <v>131</v>
      </c>
      <c r="F24" s="474"/>
      <c r="G24" s="101" t="s">
        <v>132</v>
      </c>
      <c r="H24" s="738"/>
      <c r="I24" s="739"/>
      <c r="J24" s="739"/>
      <c r="K24" s="426" t="s">
        <v>156</v>
      </c>
      <c r="L24" s="404"/>
      <c r="M24" s="422" t="s">
        <v>157</v>
      </c>
      <c r="N24" s="228">
        <f t="shared" si="0"/>
      </c>
      <c r="O24" s="407" t="s">
        <v>121</v>
      </c>
    </row>
    <row r="25" spans="3:15" ht="20.25" customHeight="1">
      <c r="C25" s="747"/>
      <c r="D25" s="748"/>
      <c r="E25" s="100" t="s">
        <v>131</v>
      </c>
      <c r="F25" s="474"/>
      <c r="G25" s="101" t="s">
        <v>132</v>
      </c>
      <c r="H25" s="738"/>
      <c r="I25" s="739"/>
      <c r="J25" s="739"/>
      <c r="K25" s="426" t="s">
        <v>156</v>
      </c>
      <c r="L25" s="404"/>
      <c r="M25" s="422" t="s">
        <v>157</v>
      </c>
      <c r="N25" s="228">
        <f t="shared" si="0"/>
      </c>
      <c r="O25" s="407" t="s">
        <v>121</v>
      </c>
    </row>
    <row r="26" spans="3:15" ht="20.25" customHeight="1">
      <c r="C26" s="747"/>
      <c r="D26" s="748"/>
      <c r="E26" s="100" t="s">
        <v>131</v>
      </c>
      <c r="F26" s="474"/>
      <c r="G26" s="101" t="s">
        <v>132</v>
      </c>
      <c r="H26" s="738"/>
      <c r="I26" s="739"/>
      <c r="J26" s="739"/>
      <c r="K26" s="426" t="s">
        <v>156</v>
      </c>
      <c r="L26" s="404"/>
      <c r="M26" s="422" t="s">
        <v>157</v>
      </c>
      <c r="N26" s="228">
        <f t="shared" si="0"/>
      </c>
      <c r="O26" s="407" t="s">
        <v>121</v>
      </c>
    </row>
    <row r="27" spans="3:15" ht="20.25" customHeight="1">
      <c r="C27" s="747"/>
      <c r="D27" s="748"/>
      <c r="E27" s="100" t="s">
        <v>131</v>
      </c>
      <c r="F27" s="474"/>
      <c r="G27" s="101" t="s">
        <v>132</v>
      </c>
      <c r="H27" s="738"/>
      <c r="I27" s="739"/>
      <c r="J27" s="739"/>
      <c r="K27" s="426" t="s">
        <v>156</v>
      </c>
      <c r="L27" s="404"/>
      <c r="M27" s="422" t="s">
        <v>157</v>
      </c>
      <c r="N27" s="228">
        <f t="shared" si="0"/>
      </c>
      <c r="O27" s="407" t="s">
        <v>121</v>
      </c>
    </row>
    <row r="28" spans="3:15" ht="20.25" customHeight="1">
      <c r="C28" s="747"/>
      <c r="D28" s="748"/>
      <c r="E28" s="100" t="s">
        <v>131</v>
      </c>
      <c r="F28" s="474"/>
      <c r="G28" s="101" t="s">
        <v>132</v>
      </c>
      <c r="H28" s="738"/>
      <c r="I28" s="739"/>
      <c r="J28" s="739"/>
      <c r="K28" s="426" t="s">
        <v>156</v>
      </c>
      <c r="L28" s="404"/>
      <c r="M28" s="422" t="s">
        <v>157</v>
      </c>
      <c r="N28" s="228">
        <f t="shared" si="0"/>
      </c>
      <c r="O28" s="407" t="s">
        <v>121</v>
      </c>
    </row>
    <row r="29" spans="3:15" ht="20.25" customHeight="1">
      <c r="C29" s="747"/>
      <c r="D29" s="748"/>
      <c r="E29" s="100" t="s">
        <v>131</v>
      </c>
      <c r="F29" s="474"/>
      <c r="G29" s="101" t="s">
        <v>132</v>
      </c>
      <c r="H29" s="738"/>
      <c r="I29" s="739"/>
      <c r="J29" s="739"/>
      <c r="K29" s="426" t="s">
        <v>156</v>
      </c>
      <c r="L29" s="404"/>
      <c r="M29" s="422" t="s">
        <v>157</v>
      </c>
      <c r="N29" s="228">
        <f t="shared" si="0"/>
      </c>
      <c r="O29" s="407" t="s">
        <v>121</v>
      </c>
    </row>
    <row r="30" spans="3:15" ht="20.25" customHeight="1">
      <c r="C30" s="747"/>
      <c r="D30" s="748"/>
      <c r="E30" s="100" t="s">
        <v>131</v>
      </c>
      <c r="F30" s="474"/>
      <c r="G30" s="101" t="s">
        <v>132</v>
      </c>
      <c r="H30" s="738"/>
      <c r="I30" s="739"/>
      <c r="J30" s="739"/>
      <c r="K30" s="426" t="s">
        <v>156</v>
      </c>
      <c r="L30" s="404"/>
      <c r="M30" s="422" t="s">
        <v>157</v>
      </c>
      <c r="N30" s="228">
        <f t="shared" si="0"/>
      </c>
      <c r="O30" s="407" t="s">
        <v>121</v>
      </c>
    </row>
    <row r="31" spans="3:15" ht="20.25" customHeight="1" thickBot="1">
      <c r="C31" s="751"/>
      <c r="D31" s="752"/>
      <c r="E31" s="102" t="s">
        <v>131</v>
      </c>
      <c r="F31" s="475"/>
      <c r="G31" s="102" t="s">
        <v>132</v>
      </c>
      <c r="H31" s="740"/>
      <c r="I31" s="741"/>
      <c r="J31" s="741"/>
      <c r="K31" s="427" t="s">
        <v>156</v>
      </c>
      <c r="L31" s="404"/>
      <c r="M31" s="423" t="s">
        <v>157</v>
      </c>
      <c r="N31" s="229">
        <f t="shared" si="0"/>
      </c>
      <c r="O31" s="408" t="s">
        <v>121</v>
      </c>
    </row>
    <row r="32" spans="3:15" ht="20.25" customHeight="1" thickTop="1">
      <c r="C32" s="744" t="s">
        <v>855</v>
      </c>
      <c r="D32" s="745"/>
      <c r="E32" s="605"/>
      <c r="F32" s="605"/>
      <c r="G32" s="746"/>
      <c r="H32" s="742">
        <f>IF(COUNT(H20:H31)=0,"",SUM(H20:H31))</f>
      </c>
      <c r="I32" s="743"/>
      <c r="J32" s="743"/>
      <c r="K32" s="428" t="s">
        <v>46</v>
      </c>
      <c r="L32" s="405">
        <f>IF(COUNT(L20:L31)=0,"",SUM(L20:L31))</f>
      </c>
      <c r="M32" s="424" t="s">
        <v>120</v>
      </c>
      <c r="N32" s="230">
        <f>IF(COUNT(N20:N31)=0,"",H32/L32)</f>
      </c>
      <c r="O32" s="429" t="s">
        <v>121</v>
      </c>
    </row>
    <row r="33" spans="3:15" ht="15" customHeight="1">
      <c r="C33" s="218"/>
      <c r="D33" s="218"/>
      <c r="E33" s="134"/>
      <c r="F33" s="134"/>
      <c r="G33" s="134"/>
      <c r="H33" s="219"/>
      <c r="I33" s="219"/>
      <c r="J33" s="219"/>
      <c r="K33" s="220"/>
      <c r="L33" s="221"/>
      <c r="M33" s="220"/>
      <c r="N33" s="222"/>
      <c r="O33" s="220"/>
    </row>
    <row r="34" spans="3:15" ht="15" customHeight="1">
      <c r="C34" s="717" t="s">
        <v>865</v>
      </c>
      <c r="D34" s="718"/>
      <c r="E34" s="719"/>
      <c r="F34" s="719"/>
      <c r="G34" s="720"/>
      <c r="H34" s="727" t="s">
        <v>207</v>
      </c>
      <c r="I34" s="727"/>
      <c r="J34" s="727"/>
      <c r="K34" s="727"/>
      <c r="L34" s="727"/>
      <c r="M34" s="727"/>
      <c r="N34" s="727"/>
      <c r="O34" s="728"/>
    </row>
    <row r="35" spans="3:15" ht="18" customHeight="1">
      <c r="C35" s="721"/>
      <c r="D35" s="722"/>
      <c r="E35" s="722"/>
      <c r="F35" s="722"/>
      <c r="G35" s="723"/>
      <c r="H35" s="734" t="s">
        <v>854</v>
      </c>
      <c r="I35" s="735"/>
      <c r="J35" s="729"/>
      <c r="K35" s="729"/>
      <c r="L35" s="729"/>
      <c r="M35" s="729"/>
      <c r="N35" s="729"/>
      <c r="O35" s="140" t="s">
        <v>119</v>
      </c>
    </row>
    <row r="36" spans="3:15" s="131" customFormat="1" ht="18" customHeight="1" thickBot="1">
      <c r="C36" s="724"/>
      <c r="D36" s="725"/>
      <c r="E36" s="725"/>
      <c r="F36" s="725"/>
      <c r="G36" s="726"/>
      <c r="H36" s="730" t="s">
        <v>129</v>
      </c>
      <c r="I36" s="731"/>
      <c r="J36" s="731"/>
      <c r="K36" s="732"/>
      <c r="L36" s="732" t="s">
        <v>155</v>
      </c>
      <c r="M36" s="732"/>
      <c r="N36" s="733" t="s">
        <v>203</v>
      </c>
      <c r="O36" s="731"/>
    </row>
    <row r="37" spans="3:15" s="131" customFormat="1" ht="20.25" customHeight="1" thickTop="1">
      <c r="C37" s="749"/>
      <c r="D37" s="750"/>
      <c r="E37" s="94" t="s">
        <v>131</v>
      </c>
      <c r="F37" s="473"/>
      <c r="G37" s="95" t="s">
        <v>132</v>
      </c>
      <c r="H37" s="736"/>
      <c r="I37" s="737"/>
      <c r="J37" s="737"/>
      <c r="K37" s="96" t="s">
        <v>46</v>
      </c>
      <c r="L37" s="403"/>
      <c r="M37" s="97" t="s">
        <v>120</v>
      </c>
      <c r="N37" s="150">
        <f aca="true" t="shared" si="1" ref="N37:N48">IF(L37=0,"",H37/L37)</f>
      </c>
      <c r="O37" s="99" t="s">
        <v>121</v>
      </c>
    </row>
    <row r="38" spans="3:15" s="131" customFormat="1" ht="20.25" customHeight="1">
      <c r="C38" s="747"/>
      <c r="D38" s="748"/>
      <c r="E38" s="100" t="s">
        <v>131</v>
      </c>
      <c r="F38" s="474"/>
      <c r="G38" s="101" t="s">
        <v>132</v>
      </c>
      <c r="H38" s="738"/>
      <c r="I38" s="739"/>
      <c r="J38" s="739"/>
      <c r="K38" s="98" t="s">
        <v>156</v>
      </c>
      <c r="L38" s="404"/>
      <c r="M38" s="99" t="s">
        <v>157</v>
      </c>
      <c r="N38" s="228">
        <f t="shared" si="1"/>
      </c>
      <c r="O38" s="99" t="s">
        <v>121</v>
      </c>
    </row>
    <row r="39" spans="3:15" s="131" customFormat="1" ht="20.25" customHeight="1">
      <c r="C39" s="747"/>
      <c r="D39" s="748"/>
      <c r="E39" s="100" t="s">
        <v>131</v>
      </c>
      <c r="F39" s="474"/>
      <c r="G39" s="101" t="s">
        <v>132</v>
      </c>
      <c r="H39" s="738"/>
      <c r="I39" s="739"/>
      <c r="J39" s="739"/>
      <c r="K39" s="98" t="s">
        <v>156</v>
      </c>
      <c r="L39" s="404"/>
      <c r="M39" s="99" t="s">
        <v>157</v>
      </c>
      <c r="N39" s="228">
        <f t="shared" si="1"/>
      </c>
      <c r="O39" s="99" t="s">
        <v>121</v>
      </c>
    </row>
    <row r="40" spans="3:15" s="131" customFormat="1" ht="20.25" customHeight="1">
      <c r="C40" s="747"/>
      <c r="D40" s="748"/>
      <c r="E40" s="100" t="s">
        <v>131</v>
      </c>
      <c r="F40" s="474"/>
      <c r="G40" s="101" t="s">
        <v>132</v>
      </c>
      <c r="H40" s="738"/>
      <c r="I40" s="739"/>
      <c r="J40" s="739"/>
      <c r="K40" s="98" t="s">
        <v>156</v>
      </c>
      <c r="L40" s="404"/>
      <c r="M40" s="99" t="s">
        <v>157</v>
      </c>
      <c r="N40" s="228">
        <f t="shared" si="1"/>
      </c>
      <c r="O40" s="99" t="s">
        <v>121</v>
      </c>
    </row>
    <row r="41" spans="3:15" ht="20.25" customHeight="1">
      <c r="C41" s="747"/>
      <c r="D41" s="748"/>
      <c r="E41" s="100" t="s">
        <v>131</v>
      </c>
      <c r="F41" s="474"/>
      <c r="G41" s="101" t="s">
        <v>132</v>
      </c>
      <c r="H41" s="738"/>
      <c r="I41" s="739"/>
      <c r="J41" s="739"/>
      <c r="K41" s="98" t="s">
        <v>156</v>
      </c>
      <c r="L41" s="404"/>
      <c r="M41" s="99" t="s">
        <v>157</v>
      </c>
      <c r="N41" s="228">
        <f t="shared" si="1"/>
      </c>
      <c r="O41" s="99" t="s">
        <v>121</v>
      </c>
    </row>
    <row r="42" spans="3:15" ht="20.25" customHeight="1">
      <c r="C42" s="747"/>
      <c r="D42" s="748"/>
      <c r="E42" s="100" t="s">
        <v>131</v>
      </c>
      <c r="F42" s="474"/>
      <c r="G42" s="101" t="s">
        <v>132</v>
      </c>
      <c r="H42" s="738"/>
      <c r="I42" s="739"/>
      <c r="J42" s="739"/>
      <c r="K42" s="98" t="s">
        <v>156</v>
      </c>
      <c r="L42" s="404"/>
      <c r="M42" s="99" t="s">
        <v>157</v>
      </c>
      <c r="N42" s="228">
        <f t="shared" si="1"/>
      </c>
      <c r="O42" s="99" t="s">
        <v>121</v>
      </c>
    </row>
    <row r="43" spans="3:15" ht="20.25" customHeight="1">
      <c r="C43" s="747"/>
      <c r="D43" s="748"/>
      <c r="E43" s="100" t="s">
        <v>131</v>
      </c>
      <c r="F43" s="474"/>
      <c r="G43" s="101" t="s">
        <v>132</v>
      </c>
      <c r="H43" s="738"/>
      <c r="I43" s="739"/>
      <c r="J43" s="739"/>
      <c r="K43" s="98" t="s">
        <v>156</v>
      </c>
      <c r="L43" s="404"/>
      <c r="M43" s="99" t="s">
        <v>157</v>
      </c>
      <c r="N43" s="228">
        <f t="shared" si="1"/>
      </c>
      <c r="O43" s="99" t="s">
        <v>121</v>
      </c>
    </row>
    <row r="44" spans="3:15" ht="20.25" customHeight="1">
      <c r="C44" s="747"/>
      <c r="D44" s="748"/>
      <c r="E44" s="100" t="s">
        <v>131</v>
      </c>
      <c r="F44" s="474"/>
      <c r="G44" s="101" t="s">
        <v>132</v>
      </c>
      <c r="H44" s="738"/>
      <c r="I44" s="739"/>
      <c r="J44" s="739"/>
      <c r="K44" s="98" t="s">
        <v>156</v>
      </c>
      <c r="L44" s="404"/>
      <c r="M44" s="99" t="s">
        <v>157</v>
      </c>
      <c r="N44" s="228">
        <f t="shared" si="1"/>
      </c>
      <c r="O44" s="99" t="s">
        <v>121</v>
      </c>
    </row>
    <row r="45" spans="3:15" ht="20.25" customHeight="1">
      <c r="C45" s="747"/>
      <c r="D45" s="748"/>
      <c r="E45" s="100" t="s">
        <v>131</v>
      </c>
      <c r="F45" s="474"/>
      <c r="G45" s="101" t="s">
        <v>132</v>
      </c>
      <c r="H45" s="738"/>
      <c r="I45" s="739"/>
      <c r="J45" s="739"/>
      <c r="K45" s="98" t="s">
        <v>156</v>
      </c>
      <c r="L45" s="404"/>
      <c r="M45" s="99" t="s">
        <v>157</v>
      </c>
      <c r="N45" s="228">
        <f t="shared" si="1"/>
      </c>
      <c r="O45" s="99" t="s">
        <v>121</v>
      </c>
    </row>
    <row r="46" spans="3:15" ht="20.25" customHeight="1">
      <c r="C46" s="747"/>
      <c r="D46" s="748"/>
      <c r="E46" s="100" t="s">
        <v>131</v>
      </c>
      <c r="F46" s="474"/>
      <c r="G46" s="101" t="s">
        <v>132</v>
      </c>
      <c r="H46" s="738"/>
      <c r="I46" s="739"/>
      <c r="J46" s="739"/>
      <c r="K46" s="98" t="s">
        <v>156</v>
      </c>
      <c r="L46" s="404"/>
      <c r="M46" s="99" t="s">
        <v>157</v>
      </c>
      <c r="N46" s="228">
        <f t="shared" si="1"/>
      </c>
      <c r="O46" s="99" t="s">
        <v>121</v>
      </c>
    </row>
    <row r="47" spans="3:15" ht="20.25" customHeight="1">
      <c r="C47" s="747"/>
      <c r="D47" s="748"/>
      <c r="E47" s="100" t="s">
        <v>131</v>
      </c>
      <c r="F47" s="474"/>
      <c r="G47" s="101" t="s">
        <v>132</v>
      </c>
      <c r="H47" s="738"/>
      <c r="I47" s="739"/>
      <c r="J47" s="739"/>
      <c r="K47" s="98" t="s">
        <v>156</v>
      </c>
      <c r="L47" s="404"/>
      <c r="M47" s="99" t="s">
        <v>157</v>
      </c>
      <c r="N47" s="228">
        <f t="shared" si="1"/>
      </c>
      <c r="O47" s="99" t="s">
        <v>121</v>
      </c>
    </row>
    <row r="48" spans="3:15" ht="20.25" customHeight="1" thickBot="1">
      <c r="C48" s="751"/>
      <c r="D48" s="752"/>
      <c r="E48" s="102" t="s">
        <v>131</v>
      </c>
      <c r="F48" s="475"/>
      <c r="G48" s="102" t="s">
        <v>132</v>
      </c>
      <c r="H48" s="740"/>
      <c r="I48" s="741"/>
      <c r="J48" s="741"/>
      <c r="K48" s="103" t="s">
        <v>156</v>
      </c>
      <c r="L48" s="404"/>
      <c r="M48" s="104" t="s">
        <v>157</v>
      </c>
      <c r="N48" s="229">
        <f t="shared" si="1"/>
      </c>
      <c r="O48" s="104" t="s">
        <v>121</v>
      </c>
    </row>
    <row r="49" spans="3:15" ht="20.25" customHeight="1" thickTop="1">
      <c r="C49" s="744" t="s">
        <v>855</v>
      </c>
      <c r="D49" s="745"/>
      <c r="E49" s="605"/>
      <c r="F49" s="605"/>
      <c r="G49" s="746"/>
      <c r="H49" s="742">
        <f>IF(COUNT(H37:H48)=0,"",SUM(H37:H48))</f>
      </c>
      <c r="I49" s="743"/>
      <c r="J49" s="743"/>
      <c r="K49" s="105" t="s">
        <v>46</v>
      </c>
      <c r="L49" s="405">
        <f>IF(COUNT(L37:L48)=0,"",SUM(L37:L48))</f>
      </c>
      <c r="M49" s="106" t="s">
        <v>120</v>
      </c>
      <c r="N49" s="230">
        <f>IF(COUNT(N37:N48)=0,"",H49/L49)</f>
      </c>
      <c r="O49" s="107" t="s">
        <v>121</v>
      </c>
    </row>
  </sheetData>
  <sheetProtection/>
  <mergeCells count="67">
    <mergeCell ref="B11:C12"/>
    <mergeCell ref="C45:D45"/>
    <mergeCell ref="C46:D46"/>
    <mergeCell ref="C47:D47"/>
    <mergeCell ref="C48:D48"/>
    <mergeCell ref="H35:I35"/>
    <mergeCell ref="C37:D37"/>
    <mergeCell ref="C38:D38"/>
    <mergeCell ref="C39:D39"/>
    <mergeCell ref="C40:D40"/>
    <mergeCell ref="C41:D41"/>
    <mergeCell ref="C42:D42"/>
    <mergeCell ref="C26:D26"/>
    <mergeCell ref="C27:D27"/>
    <mergeCell ref="C28:D28"/>
    <mergeCell ref="C29:D29"/>
    <mergeCell ref="C30:D30"/>
    <mergeCell ref="C31:D31"/>
    <mergeCell ref="C32:G32"/>
    <mergeCell ref="C20:D20"/>
    <mergeCell ref="C21:D21"/>
    <mergeCell ref="C22:D22"/>
    <mergeCell ref="C23:D23"/>
    <mergeCell ref="C24:D24"/>
    <mergeCell ref="C25:D25"/>
    <mergeCell ref="C49:G49"/>
    <mergeCell ref="H49:J49"/>
    <mergeCell ref="H43:J43"/>
    <mergeCell ref="H44:J44"/>
    <mergeCell ref="H45:J45"/>
    <mergeCell ref="H46:J46"/>
    <mergeCell ref="H47:J47"/>
    <mergeCell ref="H48:J48"/>
    <mergeCell ref="C43:D43"/>
    <mergeCell ref="C44:D44"/>
    <mergeCell ref="H37:J37"/>
    <mergeCell ref="H38:J38"/>
    <mergeCell ref="H39:J39"/>
    <mergeCell ref="H40:J40"/>
    <mergeCell ref="H41:J41"/>
    <mergeCell ref="H42:J42"/>
    <mergeCell ref="H32:J32"/>
    <mergeCell ref="C34:G36"/>
    <mergeCell ref="H34:O34"/>
    <mergeCell ref="J35:N35"/>
    <mergeCell ref="H36:K36"/>
    <mergeCell ref="L36:M36"/>
    <mergeCell ref="N36:O36"/>
    <mergeCell ref="H26:J26"/>
    <mergeCell ref="H27:J27"/>
    <mergeCell ref="H28:J28"/>
    <mergeCell ref="H29:J29"/>
    <mergeCell ref="H30:J30"/>
    <mergeCell ref="H31:J31"/>
    <mergeCell ref="H20:J20"/>
    <mergeCell ref="H21:J21"/>
    <mergeCell ref="H22:J22"/>
    <mergeCell ref="H23:J23"/>
    <mergeCell ref="H24:J24"/>
    <mergeCell ref="H25:J25"/>
    <mergeCell ref="C17:G19"/>
    <mergeCell ref="H17:O17"/>
    <mergeCell ref="J18:N18"/>
    <mergeCell ref="H19:K19"/>
    <mergeCell ref="L19:M19"/>
    <mergeCell ref="N19:O19"/>
    <mergeCell ref="H18:I18"/>
  </mergeCells>
  <printOptions/>
  <pageMargins left="0.5905511811023623" right="0.1968503937007874" top="0.5118110236220472" bottom="0.5118110236220472" header="0.31496062992125984" footer="0.2755905511811024"/>
  <pageSetup fitToHeight="1" fitToWidth="1" horizontalDpi="300" verticalDpi="300" orientation="portrait" paperSize="9" scale="95" r:id="rId1"/>
  <headerFooter scaleWithDoc="0" alignWithMargins="0">
    <oddFooter>&amp;L&amp;9 2017.10&amp;C-5-</oddFooter>
    <firstFooter>&amp;L&amp;9 2013.10</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AW35"/>
  <sheetViews>
    <sheetView workbookViewId="0" topLeftCell="A1">
      <selection activeCell="J29" sqref="J29"/>
    </sheetView>
  </sheetViews>
  <sheetFormatPr defaultColWidth="9.00390625" defaultRowHeight="13.5"/>
  <cols>
    <col min="1" max="2" width="2.625" style="129" customWidth="1"/>
    <col min="3" max="5" width="3.125" style="129" customWidth="1"/>
    <col min="6" max="6" width="0.875" style="129" customWidth="1"/>
    <col min="7" max="14" width="3.125" style="129" customWidth="1"/>
    <col min="15" max="15" width="4.125" style="128" customWidth="1"/>
    <col min="16" max="16" width="3.625" style="128" customWidth="1"/>
    <col min="17" max="18" width="3.125" style="128" customWidth="1"/>
    <col min="19" max="19" width="4.375" style="128" customWidth="1"/>
    <col min="20" max="20" width="3.125" style="128" customWidth="1"/>
    <col min="21" max="21" width="4.125" style="128" customWidth="1"/>
    <col min="22" max="22" width="3.125" style="128" customWidth="1"/>
    <col min="23" max="24" width="3.125" style="83" customWidth="1"/>
    <col min="25" max="25" width="3.125" style="128" customWidth="1"/>
    <col min="26" max="26" width="4.125" style="128" customWidth="1"/>
    <col min="27" max="27" width="3.125" style="258" customWidth="1"/>
    <col min="28" max="28" width="4.125" style="259" customWidth="1"/>
    <col min="29" max="29" width="4.625" style="129" customWidth="1"/>
    <col min="30" max="49" width="3.125" style="129" customWidth="1"/>
    <col min="51" max="64" width="3.125" style="129" customWidth="1"/>
    <col min="65" max="16384" width="9.00390625" style="129" customWidth="1"/>
  </cols>
  <sheetData>
    <row r="1" spans="1:29" ht="18" customHeight="1">
      <c r="A1" s="82" t="s">
        <v>259</v>
      </c>
      <c r="D1" s="8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row>
    <row r="2" spans="1:24" ht="15.75" customHeight="1">
      <c r="A2" s="82"/>
      <c r="D2" s="82"/>
      <c r="E2" s="82"/>
      <c r="F2" s="82"/>
      <c r="G2" s="128"/>
      <c r="H2" s="128"/>
      <c r="I2" s="128"/>
      <c r="J2" s="128"/>
      <c r="K2" s="128"/>
      <c r="L2" s="128"/>
      <c r="M2" s="128"/>
      <c r="N2" s="128"/>
      <c r="W2" s="147"/>
      <c r="X2" s="147"/>
    </row>
    <row r="3" spans="2:26" ht="15.75" customHeight="1">
      <c r="B3" s="128" t="s">
        <v>225</v>
      </c>
      <c r="C3" s="148"/>
      <c r="D3" s="144"/>
      <c r="E3" s="148"/>
      <c r="F3" s="148"/>
      <c r="G3" s="144"/>
      <c r="H3" s="144"/>
      <c r="I3" s="144"/>
      <c r="J3" s="144"/>
      <c r="K3" s="144"/>
      <c r="L3" s="144"/>
      <c r="M3" s="144"/>
      <c r="N3" s="144"/>
      <c r="O3" s="144"/>
      <c r="P3" s="144"/>
      <c r="Q3" s="144"/>
      <c r="R3" s="144"/>
      <c r="S3" s="144"/>
      <c r="T3" s="144"/>
      <c r="U3" s="144"/>
      <c r="V3" s="144"/>
      <c r="W3" s="149"/>
      <c r="X3" s="149"/>
      <c r="Y3" s="144"/>
      <c r="Z3" s="144"/>
    </row>
    <row r="4" spans="2:26" ht="15.75" customHeight="1">
      <c r="B4" s="148"/>
      <c r="C4" s="225" t="s">
        <v>868</v>
      </c>
      <c r="D4" s="199"/>
      <c r="E4" s="199"/>
      <c r="F4" s="199"/>
      <c r="G4" s="199"/>
      <c r="H4" s="199"/>
      <c r="I4" s="199"/>
      <c r="J4" s="199"/>
      <c r="K4" s="199"/>
      <c r="L4" s="199"/>
      <c r="M4" s="199"/>
      <c r="N4" s="199"/>
      <c r="O4" s="199"/>
      <c r="P4" s="199"/>
      <c r="Q4" s="199"/>
      <c r="R4" s="199"/>
      <c r="S4" s="199"/>
      <c r="T4" s="199"/>
      <c r="U4" s="199"/>
      <c r="V4" s="199"/>
      <c r="W4" s="199"/>
      <c r="X4" s="199"/>
      <c r="Y4" s="199"/>
      <c r="Z4" s="199"/>
    </row>
    <row r="5" spans="7:24" ht="15" customHeight="1">
      <c r="G5" s="128"/>
      <c r="H5" s="128"/>
      <c r="I5" s="128"/>
      <c r="J5" s="128"/>
      <c r="K5" s="128"/>
      <c r="L5" s="128"/>
      <c r="M5" s="128"/>
      <c r="N5" s="128"/>
      <c r="W5" s="147"/>
      <c r="X5" s="147"/>
    </row>
    <row r="6" spans="1:49" s="128" customFormat="1" ht="15.75" customHeight="1">
      <c r="A6" s="821" t="s">
        <v>889</v>
      </c>
      <c r="B6" s="822"/>
      <c r="C6" s="822"/>
      <c r="D6" s="822"/>
      <c r="E6" s="822"/>
      <c r="F6" s="822"/>
      <c r="G6" s="822"/>
      <c r="H6" s="822"/>
      <c r="I6" s="822"/>
      <c r="J6" s="822"/>
      <c r="K6" s="822"/>
      <c r="L6" s="822"/>
      <c r="M6" s="822"/>
      <c r="N6" s="822"/>
      <c r="O6" s="822"/>
      <c r="P6" s="822"/>
      <c r="Q6" s="826"/>
      <c r="R6" s="826"/>
      <c r="S6" s="826"/>
      <c r="T6" s="128" t="s">
        <v>4</v>
      </c>
      <c r="U6" s="293"/>
      <c r="V6" s="128" t="s">
        <v>5</v>
      </c>
      <c r="W6" s="236" t="s">
        <v>890</v>
      </c>
      <c r="X6" s="826"/>
      <c r="Y6" s="826"/>
      <c r="Z6" s="826"/>
      <c r="AA6" s="128" t="s">
        <v>4</v>
      </c>
      <c r="AB6" s="293"/>
      <c r="AC6" s="259" t="s">
        <v>891</v>
      </c>
      <c r="AW6" s="260"/>
    </row>
    <row r="7" spans="7:24" ht="5.25" customHeight="1">
      <c r="G7" s="128"/>
      <c r="H7" s="128"/>
      <c r="I7" s="128"/>
      <c r="J7" s="128"/>
      <c r="K7" s="128"/>
      <c r="L7" s="128"/>
      <c r="M7" s="128"/>
      <c r="N7" s="128"/>
      <c r="W7" s="147"/>
      <c r="X7" s="147"/>
    </row>
    <row r="8" spans="3:29" ht="43.5" customHeight="1">
      <c r="C8" s="760" t="s">
        <v>126</v>
      </c>
      <c r="D8" s="761"/>
      <c r="E8" s="761"/>
      <c r="F8" s="761"/>
      <c r="G8" s="761"/>
      <c r="H8" s="761"/>
      <c r="I8" s="761"/>
      <c r="J8" s="761"/>
      <c r="K8" s="761"/>
      <c r="L8" s="761"/>
      <c r="M8" s="761"/>
      <c r="N8" s="762"/>
      <c r="O8" s="823" t="s">
        <v>6</v>
      </c>
      <c r="P8" s="823"/>
      <c r="Q8" s="823"/>
      <c r="R8" s="823"/>
      <c r="S8" s="824"/>
      <c r="T8" s="808" t="s">
        <v>127</v>
      </c>
      <c r="U8" s="809"/>
      <c r="V8" s="809"/>
      <c r="W8" s="809"/>
      <c r="X8" s="810"/>
      <c r="Y8" s="825" t="s">
        <v>86</v>
      </c>
      <c r="Z8" s="823"/>
      <c r="AA8" s="823"/>
      <c r="AB8" s="823"/>
      <c r="AC8" s="824"/>
    </row>
    <row r="9" spans="3:29" ht="20.25" customHeight="1" thickBot="1">
      <c r="C9" s="763"/>
      <c r="D9" s="764"/>
      <c r="E9" s="764"/>
      <c r="F9" s="764"/>
      <c r="G9" s="764"/>
      <c r="H9" s="764"/>
      <c r="I9" s="764"/>
      <c r="J9" s="764"/>
      <c r="K9" s="764"/>
      <c r="L9" s="764"/>
      <c r="M9" s="764"/>
      <c r="N9" s="765"/>
      <c r="O9" s="712" t="s">
        <v>367</v>
      </c>
      <c r="P9" s="713"/>
      <c r="Q9" s="713"/>
      <c r="R9" s="713"/>
      <c r="S9" s="714"/>
      <c r="T9" s="757" t="s">
        <v>368</v>
      </c>
      <c r="U9" s="758"/>
      <c r="V9" s="758"/>
      <c r="W9" s="758"/>
      <c r="X9" s="759"/>
      <c r="Y9" s="712" t="s">
        <v>369</v>
      </c>
      <c r="Z9" s="713"/>
      <c r="AA9" s="713"/>
      <c r="AB9" s="713"/>
      <c r="AC9" s="714"/>
    </row>
    <row r="10" spans="3:29" ht="27" customHeight="1" thickTop="1">
      <c r="C10" s="700" t="s">
        <v>260</v>
      </c>
      <c r="D10" s="817" t="s">
        <v>261</v>
      </c>
      <c r="E10" s="817" t="s">
        <v>35</v>
      </c>
      <c r="F10" s="313"/>
      <c r="G10" s="819" t="s">
        <v>137</v>
      </c>
      <c r="H10" s="819"/>
      <c r="I10" s="819"/>
      <c r="J10" s="819"/>
      <c r="K10" s="819"/>
      <c r="L10" s="819"/>
      <c r="M10" s="819"/>
      <c r="N10" s="820"/>
      <c r="O10" s="766">
        <f>'表１-①'!V9</f>
      </c>
      <c r="P10" s="767"/>
      <c r="Q10" s="767"/>
      <c r="R10" s="767"/>
      <c r="S10" s="151" t="s">
        <v>202</v>
      </c>
      <c r="T10" s="789"/>
      <c r="U10" s="790"/>
      <c r="V10" s="790"/>
      <c r="W10" s="791" t="s">
        <v>87</v>
      </c>
      <c r="X10" s="792"/>
      <c r="Y10" s="766">
        <f>IF(COUNT(T10)=0,"",O10*(T10*0.01+1))</f>
      </c>
      <c r="Z10" s="767"/>
      <c r="AA10" s="767"/>
      <c r="AB10" s="767"/>
      <c r="AC10" s="153" t="s">
        <v>202</v>
      </c>
    </row>
    <row r="11" spans="3:29" ht="27" customHeight="1">
      <c r="C11" s="700"/>
      <c r="D11" s="817"/>
      <c r="E11" s="817"/>
      <c r="F11" s="261"/>
      <c r="G11" s="782" t="s">
        <v>138</v>
      </c>
      <c r="H11" s="782"/>
      <c r="I11" s="782"/>
      <c r="J11" s="782"/>
      <c r="K11" s="782"/>
      <c r="L11" s="782"/>
      <c r="M11" s="782"/>
      <c r="N11" s="783"/>
      <c r="O11" s="766">
        <f>'表１-①'!V10</f>
      </c>
      <c r="P11" s="767"/>
      <c r="Q11" s="767"/>
      <c r="R11" s="767"/>
      <c r="S11" s="154" t="s">
        <v>202</v>
      </c>
      <c r="T11" s="768"/>
      <c r="U11" s="769"/>
      <c r="V11" s="769"/>
      <c r="W11" s="770" t="s">
        <v>87</v>
      </c>
      <c r="X11" s="771"/>
      <c r="Y11" s="766">
        <f aca="true" t="shared" si="0" ref="Y11:Y32">IF(COUNT(T11)=0,"",O11*(T11*0.01+1))</f>
      </c>
      <c r="Z11" s="767"/>
      <c r="AA11" s="767"/>
      <c r="AB11" s="767"/>
      <c r="AC11" s="161" t="s">
        <v>202</v>
      </c>
    </row>
    <row r="12" spans="3:29" ht="27" customHeight="1">
      <c r="C12" s="700"/>
      <c r="D12" s="817"/>
      <c r="E12" s="817"/>
      <c r="F12" s="261"/>
      <c r="G12" s="782" t="s">
        <v>139</v>
      </c>
      <c r="H12" s="782"/>
      <c r="I12" s="782"/>
      <c r="J12" s="782"/>
      <c r="K12" s="782"/>
      <c r="L12" s="782"/>
      <c r="M12" s="782"/>
      <c r="N12" s="783"/>
      <c r="O12" s="766">
        <f>'表１-①'!V11</f>
      </c>
      <c r="P12" s="767"/>
      <c r="Q12" s="767"/>
      <c r="R12" s="767"/>
      <c r="S12" s="154" t="s">
        <v>202</v>
      </c>
      <c r="T12" s="768"/>
      <c r="U12" s="769"/>
      <c r="V12" s="769"/>
      <c r="W12" s="770" t="s">
        <v>87</v>
      </c>
      <c r="X12" s="771"/>
      <c r="Y12" s="766">
        <f t="shared" si="0"/>
      </c>
      <c r="Z12" s="767"/>
      <c r="AA12" s="767"/>
      <c r="AB12" s="767"/>
      <c r="AC12" s="161" t="s">
        <v>202</v>
      </c>
    </row>
    <row r="13" spans="3:29" ht="27" customHeight="1">
      <c r="C13" s="700"/>
      <c r="D13" s="817"/>
      <c r="E13" s="817"/>
      <c r="F13" s="261"/>
      <c r="G13" s="782" t="s">
        <v>140</v>
      </c>
      <c r="H13" s="782"/>
      <c r="I13" s="782"/>
      <c r="J13" s="782"/>
      <c r="K13" s="782"/>
      <c r="L13" s="782"/>
      <c r="M13" s="782"/>
      <c r="N13" s="783"/>
      <c r="O13" s="766">
        <f>'表１-①'!V12</f>
      </c>
      <c r="P13" s="767"/>
      <c r="Q13" s="767"/>
      <c r="R13" s="767"/>
      <c r="S13" s="154" t="s">
        <v>202</v>
      </c>
      <c r="T13" s="768"/>
      <c r="U13" s="769"/>
      <c r="V13" s="769"/>
      <c r="W13" s="770" t="s">
        <v>87</v>
      </c>
      <c r="X13" s="771"/>
      <c r="Y13" s="766">
        <f t="shared" si="0"/>
      </c>
      <c r="Z13" s="767"/>
      <c r="AA13" s="767"/>
      <c r="AB13" s="767"/>
      <c r="AC13" s="161" t="s">
        <v>202</v>
      </c>
    </row>
    <row r="14" spans="3:29" ht="27" customHeight="1">
      <c r="C14" s="700"/>
      <c r="D14" s="817"/>
      <c r="E14" s="817"/>
      <c r="F14" s="261"/>
      <c r="G14" s="782" t="s">
        <v>141</v>
      </c>
      <c r="H14" s="782"/>
      <c r="I14" s="782"/>
      <c r="J14" s="782"/>
      <c r="K14" s="782"/>
      <c r="L14" s="782"/>
      <c r="M14" s="782"/>
      <c r="N14" s="783"/>
      <c r="O14" s="766">
        <f>'表１-①'!V13</f>
      </c>
      <c r="P14" s="767"/>
      <c r="Q14" s="767"/>
      <c r="R14" s="767"/>
      <c r="S14" s="154" t="s">
        <v>202</v>
      </c>
      <c r="T14" s="768"/>
      <c r="U14" s="769"/>
      <c r="V14" s="769"/>
      <c r="W14" s="770" t="s">
        <v>87</v>
      </c>
      <c r="X14" s="771"/>
      <c r="Y14" s="766">
        <f t="shared" si="0"/>
      </c>
      <c r="Z14" s="767"/>
      <c r="AA14" s="767"/>
      <c r="AB14" s="767"/>
      <c r="AC14" s="161" t="s">
        <v>202</v>
      </c>
    </row>
    <row r="15" spans="3:29" ht="27" customHeight="1">
      <c r="C15" s="700"/>
      <c r="D15" s="817"/>
      <c r="E15" s="817"/>
      <c r="F15" s="261"/>
      <c r="G15" s="782" t="s">
        <v>142</v>
      </c>
      <c r="H15" s="782"/>
      <c r="I15" s="782"/>
      <c r="J15" s="782"/>
      <c r="K15" s="782"/>
      <c r="L15" s="782"/>
      <c r="M15" s="782"/>
      <c r="N15" s="783"/>
      <c r="O15" s="766">
        <f>'表１-①'!V14</f>
      </c>
      <c r="P15" s="767"/>
      <c r="Q15" s="767"/>
      <c r="R15" s="767"/>
      <c r="S15" s="154" t="s">
        <v>202</v>
      </c>
      <c r="T15" s="768"/>
      <c r="U15" s="769"/>
      <c r="V15" s="769"/>
      <c r="W15" s="770" t="s">
        <v>87</v>
      </c>
      <c r="X15" s="771"/>
      <c r="Y15" s="766">
        <f t="shared" si="0"/>
      </c>
      <c r="Z15" s="767"/>
      <c r="AA15" s="767"/>
      <c r="AB15" s="767"/>
      <c r="AC15" s="161" t="s">
        <v>202</v>
      </c>
    </row>
    <row r="16" spans="3:29" ht="27" customHeight="1">
      <c r="C16" s="700"/>
      <c r="D16" s="817"/>
      <c r="E16" s="817"/>
      <c r="F16" s="261"/>
      <c r="G16" s="782" t="s">
        <v>143</v>
      </c>
      <c r="H16" s="782"/>
      <c r="I16" s="782"/>
      <c r="J16" s="782"/>
      <c r="K16" s="782"/>
      <c r="L16" s="782"/>
      <c r="M16" s="782"/>
      <c r="N16" s="783"/>
      <c r="O16" s="766">
        <f>'表１-①'!V15</f>
      </c>
      <c r="P16" s="767"/>
      <c r="Q16" s="767"/>
      <c r="R16" s="767"/>
      <c r="S16" s="154" t="s">
        <v>202</v>
      </c>
      <c r="T16" s="768"/>
      <c r="U16" s="769"/>
      <c r="V16" s="769"/>
      <c r="W16" s="770" t="s">
        <v>87</v>
      </c>
      <c r="X16" s="771"/>
      <c r="Y16" s="766">
        <f t="shared" si="0"/>
      </c>
      <c r="Z16" s="767"/>
      <c r="AA16" s="767"/>
      <c r="AB16" s="767"/>
      <c r="AC16" s="161" t="s">
        <v>202</v>
      </c>
    </row>
    <row r="17" spans="3:29" ht="27" customHeight="1">
      <c r="C17" s="700"/>
      <c r="D17" s="817"/>
      <c r="E17" s="817"/>
      <c r="F17" s="261"/>
      <c r="G17" s="782" t="s">
        <v>144</v>
      </c>
      <c r="H17" s="782"/>
      <c r="I17" s="782"/>
      <c r="J17" s="782"/>
      <c r="K17" s="782"/>
      <c r="L17" s="782"/>
      <c r="M17" s="782"/>
      <c r="N17" s="783"/>
      <c r="O17" s="766">
        <f>'表１-①'!V16</f>
      </c>
      <c r="P17" s="767"/>
      <c r="Q17" s="767"/>
      <c r="R17" s="767"/>
      <c r="S17" s="154" t="s">
        <v>202</v>
      </c>
      <c r="T17" s="768"/>
      <c r="U17" s="769"/>
      <c r="V17" s="769"/>
      <c r="W17" s="770" t="s">
        <v>87</v>
      </c>
      <c r="X17" s="771"/>
      <c r="Y17" s="766">
        <f t="shared" si="0"/>
      </c>
      <c r="Z17" s="767"/>
      <c r="AA17" s="767"/>
      <c r="AB17" s="767"/>
      <c r="AC17" s="161" t="s">
        <v>262</v>
      </c>
    </row>
    <row r="18" spans="3:29" ht="27" customHeight="1">
      <c r="C18" s="700"/>
      <c r="D18" s="817"/>
      <c r="E18" s="817"/>
      <c r="F18" s="262"/>
      <c r="G18" s="806" t="s">
        <v>145</v>
      </c>
      <c r="H18" s="806"/>
      <c r="I18" s="806"/>
      <c r="J18" s="806"/>
      <c r="K18" s="806"/>
      <c r="L18" s="806"/>
      <c r="M18" s="806"/>
      <c r="N18" s="807"/>
      <c r="O18" s="774">
        <f>'表１-①'!V17</f>
      </c>
      <c r="P18" s="775"/>
      <c r="Q18" s="775"/>
      <c r="R18" s="775"/>
      <c r="S18" s="155" t="s">
        <v>202</v>
      </c>
      <c r="T18" s="776"/>
      <c r="U18" s="777"/>
      <c r="V18" s="777"/>
      <c r="W18" s="778" t="s">
        <v>87</v>
      </c>
      <c r="X18" s="779"/>
      <c r="Y18" s="774">
        <f t="shared" si="0"/>
      </c>
      <c r="Z18" s="775"/>
      <c r="AA18" s="775"/>
      <c r="AB18" s="775"/>
      <c r="AC18" s="156" t="s">
        <v>262</v>
      </c>
    </row>
    <row r="19" spans="3:29" ht="27" customHeight="1">
      <c r="C19" s="700"/>
      <c r="D19" s="818"/>
      <c r="E19" s="808" t="s">
        <v>340</v>
      </c>
      <c r="F19" s="809"/>
      <c r="G19" s="809"/>
      <c r="H19" s="809"/>
      <c r="I19" s="809"/>
      <c r="J19" s="809"/>
      <c r="K19" s="809"/>
      <c r="L19" s="809"/>
      <c r="M19" s="809"/>
      <c r="N19" s="810"/>
      <c r="O19" s="811">
        <f>'表１-①'!V18</f>
      </c>
      <c r="P19" s="812"/>
      <c r="Q19" s="812"/>
      <c r="R19" s="812"/>
      <c r="S19" s="143" t="s">
        <v>262</v>
      </c>
      <c r="T19" s="813"/>
      <c r="U19" s="814"/>
      <c r="V19" s="814"/>
      <c r="W19" s="815" t="s">
        <v>87</v>
      </c>
      <c r="X19" s="816"/>
      <c r="Y19" s="811">
        <f t="shared" si="0"/>
      </c>
      <c r="Z19" s="812"/>
      <c r="AA19" s="812"/>
      <c r="AB19" s="812"/>
      <c r="AC19" s="157" t="s">
        <v>262</v>
      </c>
    </row>
    <row r="20" spans="3:29" ht="27" customHeight="1">
      <c r="C20" s="700"/>
      <c r="D20" s="793" t="s">
        <v>336</v>
      </c>
      <c r="E20" s="263"/>
      <c r="F20" s="800" t="s">
        <v>341</v>
      </c>
      <c r="G20" s="800"/>
      <c r="H20" s="800"/>
      <c r="I20" s="800"/>
      <c r="J20" s="800"/>
      <c r="K20" s="800"/>
      <c r="L20" s="800"/>
      <c r="M20" s="800"/>
      <c r="N20" s="801"/>
      <c r="O20" s="802">
        <f>'表１-①'!V20</f>
      </c>
      <c r="P20" s="803"/>
      <c r="Q20" s="803"/>
      <c r="R20" s="803"/>
      <c r="S20" s="142" t="s">
        <v>335</v>
      </c>
      <c r="T20" s="789"/>
      <c r="U20" s="790"/>
      <c r="V20" s="790"/>
      <c r="W20" s="804" t="s">
        <v>87</v>
      </c>
      <c r="X20" s="805"/>
      <c r="Y20" s="780">
        <f t="shared" si="0"/>
      </c>
      <c r="Z20" s="781"/>
      <c r="AA20" s="781"/>
      <c r="AB20" s="781"/>
      <c r="AC20" s="159" t="s">
        <v>263</v>
      </c>
    </row>
    <row r="21" spans="3:29" ht="27" customHeight="1">
      <c r="C21" s="700"/>
      <c r="D21" s="703"/>
      <c r="E21" s="263"/>
      <c r="F21" s="590" t="s">
        <v>334</v>
      </c>
      <c r="G21" s="590"/>
      <c r="H21" s="590"/>
      <c r="I21" s="590"/>
      <c r="J21" s="590"/>
      <c r="K21" s="590"/>
      <c r="L21" s="590"/>
      <c r="M21" s="590"/>
      <c r="N21" s="591"/>
      <c r="O21" s="766">
        <f>'表１-①'!V21</f>
      </c>
      <c r="P21" s="767"/>
      <c r="Q21" s="767"/>
      <c r="R21" s="767"/>
      <c r="S21" s="158" t="s">
        <v>358</v>
      </c>
      <c r="T21" s="768"/>
      <c r="U21" s="769"/>
      <c r="V21" s="769"/>
      <c r="W21" s="770" t="s">
        <v>87</v>
      </c>
      <c r="X21" s="771"/>
      <c r="Y21" s="766">
        <f>IF(COUNT(T21)=0,"",O21*(T21*0.01+1))</f>
      </c>
      <c r="Z21" s="767"/>
      <c r="AA21" s="767"/>
      <c r="AB21" s="767"/>
      <c r="AC21" s="158" t="s">
        <v>358</v>
      </c>
    </row>
    <row r="22" spans="3:29" ht="27" customHeight="1">
      <c r="C22" s="700"/>
      <c r="D22" s="703"/>
      <c r="E22" s="264"/>
      <c r="F22" s="590" t="s">
        <v>342</v>
      </c>
      <c r="G22" s="590"/>
      <c r="H22" s="590"/>
      <c r="I22" s="590"/>
      <c r="J22" s="590"/>
      <c r="K22" s="590"/>
      <c r="L22" s="590"/>
      <c r="M22" s="590"/>
      <c r="N22" s="591"/>
      <c r="O22" s="766">
        <f>'表１-①'!V22</f>
      </c>
      <c r="P22" s="767"/>
      <c r="Q22" s="767"/>
      <c r="R22" s="767"/>
      <c r="S22" s="154" t="s">
        <v>262</v>
      </c>
      <c r="T22" s="768"/>
      <c r="U22" s="769"/>
      <c r="V22" s="769"/>
      <c r="W22" s="770" t="s">
        <v>87</v>
      </c>
      <c r="X22" s="771"/>
      <c r="Y22" s="766">
        <f t="shared" si="0"/>
      </c>
      <c r="Z22" s="767"/>
      <c r="AA22" s="767"/>
      <c r="AB22" s="767"/>
      <c r="AC22" s="161" t="s">
        <v>262</v>
      </c>
    </row>
    <row r="23" spans="3:29" ht="27" customHeight="1">
      <c r="C23" s="700"/>
      <c r="D23" s="703"/>
      <c r="E23" s="264"/>
      <c r="F23" s="590" t="s">
        <v>343</v>
      </c>
      <c r="G23" s="590"/>
      <c r="H23" s="590"/>
      <c r="I23" s="590"/>
      <c r="J23" s="590"/>
      <c r="K23" s="590"/>
      <c r="L23" s="590"/>
      <c r="M23" s="590"/>
      <c r="N23" s="591"/>
      <c r="O23" s="766">
        <f>'表１-①'!V23</f>
      </c>
      <c r="P23" s="767"/>
      <c r="Q23" s="767"/>
      <c r="R23" s="767"/>
      <c r="S23" s="154" t="s">
        <v>121</v>
      </c>
      <c r="T23" s="768"/>
      <c r="U23" s="769"/>
      <c r="V23" s="769"/>
      <c r="W23" s="770" t="s">
        <v>87</v>
      </c>
      <c r="X23" s="771"/>
      <c r="Y23" s="766">
        <f>IF(COUNT(T23)=0,"",O23*(T23*0.01+1))</f>
      </c>
      <c r="Z23" s="767"/>
      <c r="AA23" s="767"/>
      <c r="AB23" s="767"/>
      <c r="AC23" s="161" t="s">
        <v>121</v>
      </c>
    </row>
    <row r="24" spans="3:29" ht="27" customHeight="1">
      <c r="C24" s="700"/>
      <c r="D24" s="703"/>
      <c r="E24" s="264"/>
      <c r="F24" s="590" t="s">
        <v>205</v>
      </c>
      <c r="G24" s="590"/>
      <c r="H24" s="590"/>
      <c r="I24" s="590"/>
      <c r="J24" s="590"/>
      <c r="K24" s="590"/>
      <c r="L24" s="590"/>
      <c r="M24" s="590"/>
      <c r="N24" s="591"/>
      <c r="O24" s="766">
        <f>'表１-①'!V24</f>
      </c>
      <c r="P24" s="767"/>
      <c r="Q24" s="767"/>
      <c r="R24" s="767"/>
      <c r="S24" s="154" t="s">
        <v>262</v>
      </c>
      <c r="T24" s="768"/>
      <c r="U24" s="769"/>
      <c r="V24" s="769"/>
      <c r="W24" s="770" t="s">
        <v>87</v>
      </c>
      <c r="X24" s="771"/>
      <c r="Y24" s="766">
        <f t="shared" si="0"/>
      </c>
      <c r="Z24" s="767"/>
      <c r="AA24" s="767"/>
      <c r="AB24" s="767"/>
      <c r="AC24" s="161" t="s">
        <v>262</v>
      </c>
    </row>
    <row r="25" spans="3:29" ht="27" customHeight="1" thickBot="1">
      <c r="C25" s="700"/>
      <c r="D25" s="703"/>
      <c r="E25" s="265"/>
      <c r="F25" s="772" t="s">
        <v>206</v>
      </c>
      <c r="G25" s="772"/>
      <c r="H25" s="772"/>
      <c r="I25" s="772"/>
      <c r="J25" s="772"/>
      <c r="K25" s="772"/>
      <c r="L25" s="772"/>
      <c r="M25" s="772"/>
      <c r="N25" s="773"/>
      <c r="O25" s="794">
        <f>'表１-①'!V25</f>
      </c>
      <c r="P25" s="795"/>
      <c r="Q25" s="795"/>
      <c r="R25" s="795"/>
      <c r="S25" s="162" t="s">
        <v>262</v>
      </c>
      <c r="T25" s="796"/>
      <c r="U25" s="797"/>
      <c r="V25" s="797"/>
      <c r="W25" s="798" t="s">
        <v>87</v>
      </c>
      <c r="X25" s="799"/>
      <c r="Y25" s="794">
        <f t="shared" si="0"/>
      </c>
      <c r="Z25" s="795"/>
      <c r="AA25" s="795"/>
      <c r="AB25" s="795"/>
      <c r="AC25" s="164" t="s">
        <v>262</v>
      </c>
    </row>
    <row r="26" spans="3:29" ht="27" customHeight="1" thickTop="1">
      <c r="C26" s="784" t="s">
        <v>19</v>
      </c>
      <c r="D26" s="635"/>
      <c r="E26" s="266"/>
      <c r="F26" s="641" t="s">
        <v>135</v>
      </c>
      <c r="G26" s="641"/>
      <c r="H26" s="641"/>
      <c r="I26" s="641"/>
      <c r="J26" s="641"/>
      <c r="K26" s="641"/>
      <c r="L26" s="641"/>
      <c r="M26" s="641"/>
      <c r="N26" s="642"/>
      <c r="O26" s="787">
        <f>'表１-①'!V28</f>
      </c>
      <c r="P26" s="788"/>
      <c r="Q26" s="788"/>
      <c r="R26" s="788"/>
      <c r="S26" s="165" t="s">
        <v>262</v>
      </c>
      <c r="T26" s="789"/>
      <c r="U26" s="790"/>
      <c r="V26" s="790"/>
      <c r="W26" s="791" t="s">
        <v>87</v>
      </c>
      <c r="X26" s="792"/>
      <c r="Y26" s="780">
        <f t="shared" si="0"/>
      </c>
      <c r="Z26" s="781"/>
      <c r="AA26" s="781"/>
      <c r="AB26" s="781"/>
      <c r="AC26" s="167" t="s">
        <v>202</v>
      </c>
    </row>
    <row r="27" spans="3:29" ht="27" customHeight="1">
      <c r="C27" s="636"/>
      <c r="D27" s="637"/>
      <c r="E27" s="267"/>
      <c r="F27" s="782" t="s">
        <v>341</v>
      </c>
      <c r="G27" s="782"/>
      <c r="H27" s="782"/>
      <c r="I27" s="782"/>
      <c r="J27" s="782"/>
      <c r="K27" s="782"/>
      <c r="L27" s="782"/>
      <c r="M27" s="782"/>
      <c r="N27" s="783"/>
      <c r="O27" s="766">
        <f>'表１-①'!V29</f>
      </c>
      <c r="P27" s="767"/>
      <c r="Q27" s="767"/>
      <c r="R27" s="767"/>
      <c r="S27" s="159" t="s">
        <v>335</v>
      </c>
      <c r="T27" s="768"/>
      <c r="U27" s="769"/>
      <c r="V27" s="769"/>
      <c r="W27" s="770" t="s">
        <v>87</v>
      </c>
      <c r="X27" s="771"/>
      <c r="Y27" s="766">
        <f t="shared" si="0"/>
      </c>
      <c r="Z27" s="767"/>
      <c r="AA27" s="767"/>
      <c r="AB27" s="767"/>
      <c r="AC27" s="268" t="s">
        <v>263</v>
      </c>
    </row>
    <row r="28" spans="3:29" ht="27" customHeight="1">
      <c r="C28" s="636"/>
      <c r="D28" s="637"/>
      <c r="E28" s="267"/>
      <c r="F28" s="590" t="s">
        <v>334</v>
      </c>
      <c r="G28" s="590"/>
      <c r="H28" s="590"/>
      <c r="I28" s="590"/>
      <c r="J28" s="590"/>
      <c r="K28" s="590"/>
      <c r="L28" s="590"/>
      <c r="M28" s="590"/>
      <c r="N28" s="591"/>
      <c r="O28" s="766">
        <f>'表１-①'!V30</f>
      </c>
      <c r="P28" s="767"/>
      <c r="Q28" s="767"/>
      <c r="R28" s="767"/>
      <c r="S28" s="158" t="s">
        <v>358</v>
      </c>
      <c r="T28" s="768"/>
      <c r="U28" s="769"/>
      <c r="V28" s="769"/>
      <c r="W28" s="770" t="s">
        <v>87</v>
      </c>
      <c r="X28" s="771"/>
      <c r="Y28" s="766">
        <f t="shared" si="0"/>
      </c>
      <c r="Z28" s="767"/>
      <c r="AA28" s="767"/>
      <c r="AB28" s="767"/>
      <c r="AC28" s="158" t="s">
        <v>358</v>
      </c>
    </row>
    <row r="29" spans="3:29" ht="27" customHeight="1">
      <c r="C29" s="636"/>
      <c r="D29" s="637"/>
      <c r="E29" s="267"/>
      <c r="F29" s="590" t="s">
        <v>342</v>
      </c>
      <c r="G29" s="590"/>
      <c r="H29" s="590"/>
      <c r="I29" s="590"/>
      <c r="J29" s="590"/>
      <c r="K29" s="590"/>
      <c r="L29" s="590"/>
      <c r="M29" s="590"/>
      <c r="N29" s="591"/>
      <c r="O29" s="766">
        <f>'表１-①'!V31</f>
      </c>
      <c r="P29" s="767"/>
      <c r="Q29" s="767"/>
      <c r="R29" s="767"/>
      <c r="S29" s="154" t="s">
        <v>121</v>
      </c>
      <c r="T29" s="768"/>
      <c r="U29" s="769"/>
      <c r="V29" s="769"/>
      <c r="W29" s="770" t="s">
        <v>87</v>
      </c>
      <c r="X29" s="771"/>
      <c r="Y29" s="766">
        <f>IF(COUNT(T29)=0,"",O29*(T29*0.01+1))</f>
      </c>
      <c r="Z29" s="767"/>
      <c r="AA29" s="767"/>
      <c r="AB29" s="767"/>
      <c r="AC29" s="161" t="s">
        <v>121</v>
      </c>
    </row>
    <row r="30" spans="3:29" ht="27" customHeight="1">
      <c r="C30" s="636"/>
      <c r="D30" s="637"/>
      <c r="E30" s="267"/>
      <c r="F30" s="590" t="s">
        <v>343</v>
      </c>
      <c r="G30" s="590"/>
      <c r="H30" s="590"/>
      <c r="I30" s="590"/>
      <c r="J30" s="590"/>
      <c r="K30" s="590"/>
      <c r="L30" s="590"/>
      <c r="M30" s="590"/>
      <c r="N30" s="591"/>
      <c r="O30" s="766">
        <f>'表１-①'!V32</f>
      </c>
      <c r="P30" s="767"/>
      <c r="Q30" s="767"/>
      <c r="R30" s="767"/>
      <c r="S30" s="154" t="s">
        <v>262</v>
      </c>
      <c r="T30" s="768"/>
      <c r="U30" s="769"/>
      <c r="V30" s="769"/>
      <c r="W30" s="770" t="s">
        <v>87</v>
      </c>
      <c r="X30" s="771"/>
      <c r="Y30" s="766">
        <f t="shared" si="0"/>
      </c>
      <c r="Z30" s="767"/>
      <c r="AA30" s="767"/>
      <c r="AB30" s="767"/>
      <c r="AC30" s="161" t="s">
        <v>262</v>
      </c>
    </row>
    <row r="31" spans="3:29" ht="27" customHeight="1">
      <c r="C31" s="636"/>
      <c r="D31" s="637"/>
      <c r="E31" s="267"/>
      <c r="F31" s="590" t="s">
        <v>205</v>
      </c>
      <c r="G31" s="590"/>
      <c r="H31" s="590"/>
      <c r="I31" s="590"/>
      <c r="J31" s="590"/>
      <c r="K31" s="590"/>
      <c r="L31" s="590"/>
      <c r="M31" s="590"/>
      <c r="N31" s="591"/>
      <c r="O31" s="766">
        <f>'表１-①'!V33</f>
      </c>
      <c r="P31" s="767"/>
      <c r="Q31" s="767"/>
      <c r="R31" s="767"/>
      <c r="S31" s="154" t="s">
        <v>262</v>
      </c>
      <c r="T31" s="768"/>
      <c r="U31" s="769"/>
      <c r="V31" s="769"/>
      <c r="W31" s="770" t="s">
        <v>87</v>
      </c>
      <c r="X31" s="771"/>
      <c r="Y31" s="766">
        <f t="shared" si="0"/>
      </c>
      <c r="Z31" s="767"/>
      <c r="AA31" s="767"/>
      <c r="AB31" s="767"/>
      <c r="AC31" s="161" t="s">
        <v>262</v>
      </c>
    </row>
    <row r="32" spans="3:29" ht="27" customHeight="1">
      <c r="C32" s="785"/>
      <c r="D32" s="786"/>
      <c r="E32" s="269"/>
      <c r="F32" s="598" t="s">
        <v>206</v>
      </c>
      <c r="G32" s="598"/>
      <c r="H32" s="598"/>
      <c r="I32" s="598"/>
      <c r="J32" s="598"/>
      <c r="K32" s="598"/>
      <c r="L32" s="598"/>
      <c r="M32" s="598"/>
      <c r="N32" s="599"/>
      <c r="O32" s="774">
        <f>'表１-①'!V34</f>
      </c>
      <c r="P32" s="775"/>
      <c r="Q32" s="775"/>
      <c r="R32" s="775"/>
      <c r="S32" s="162" t="s">
        <v>262</v>
      </c>
      <c r="T32" s="776"/>
      <c r="U32" s="777"/>
      <c r="V32" s="777"/>
      <c r="W32" s="778" t="s">
        <v>87</v>
      </c>
      <c r="X32" s="779"/>
      <c r="Y32" s="774">
        <f t="shared" si="0"/>
      </c>
      <c r="Z32" s="775"/>
      <c r="AA32" s="775"/>
      <c r="AB32" s="775"/>
      <c r="AC32" s="164" t="s">
        <v>262</v>
      </c>
    </row>
    <row r="33" ht="9" customHeight="1">
      <c r="T33" s="128" t="s">
        <v>264</v>
      </c>
    </row>
    <row r="34" ht="15.75" customHeight="1">
      <c r="C34" s="223" t="s">
        <v>36</v>
      </c>
    </row>
    <row r="35" ht="15.75" customHeight="1">
      <c r="C35" s="223"/>
    </row>
  </sheetData>
  <sheetProtection/>
  <mergeCells count="130">
    <mergeCell ref="A6:P6"/>
    <mergeCell ref="O8:S8"/>
    <mergeCell ref="T8:X8"/>
    <mergeCell ref="Y8:AC8"/>
    <mergeCell ref="Q6:S6"/>
    <mergeCell ref="X6:Z6"/>
    <mergeCell ref="C10:C25"/>
    <mergeCell ref="D10:D19"/>
    <mergeCell ref="E10:E18"/>
    <mergeCell ref="G10:N10"/>
    <mergeCell ref="O10:R10"/>
    <mergeCell ref="T10:V10"/>
    <mergeCell ref="G12:N12"/>
    <mergeCell ref="O12:R12"/>
    <mergeCell ref="T12:V12"/>
    <mergeCell ref="G14:N14"/>
    <mergeCell ref="W10:X10"/>
    <mergeCell ref="Y10:AB10"/>
    <mergeCell ref="G11:N11"/>
    <mergeCell ref="O11:R11"/>
    <mergeCell ref="T11:V11"/>
    <mergeCell ref="W11:X11"/>
    <mergeCell ref="Y11:AB11"/>
    <mergeCell ref="W12:X12"/>
    <mergeCell ref="Y12:AB12"/>
    <mergeCell ref="G13:N13"/>
    <mergeCell ref="O13:R13"/>
    <mergeCell ref="T13:V13"/>
    <mergeCell ref="W13:X13"/>
    <mergeCell ref="Y13:AB13"/>
    <mergeCell ref="O14:R14"/>
    <mergeCell ref="T14:V14"/>
    <mergeCell ref="W14:X14"/>
    <mergeCell ref="Y14:AB14"/>
    <mergeCell ref="G15:N15"/>
    <mergeCell ref="O15:R15"/>
    <mergeCell ref="T15:V15"/>
    <mergeCell ref="W15:X15"/>
    <mergeCell ref="Y15:AB15"/>
    <mergeCell ref="G16:N16"/>
    <mergeCell ref="O16:R16"/>
    <mergeCell ref="T16:V16"/>
    <mergeCell ref="W16:X16"/>
    <mergeCell ref="Y16:AB16"/>
    <mergeCell ref="G17:N17"/>
    <mergeCell ref="O17:R17"/>
    <mergeCell ref="T17:V17"/>
    <mergeCell ref="W17:X17"/>
    <mergeCell ref="Y17:AB17"/>
    <mergeCell ref="G18:N18"/>
    <mergeCell ref="O18:R18"/>
    <mergeCell ref="T18:V18"/>
    <mergeCell ref="W18:X18"/>
    <mergeCell ref="Y18:AB18"/>
    <mergeCell ref="E19:N19"/>
    <mergeCell ref="O19:R19"/>
    <mergeCell ref="T19:V19"/>
    <mergeCell ref="W19:X19"/>
    <mergeCell ref="Y19:AB19"/>
    <mergeCell ref="F20:N20"/>
    <mergeCell ref="O20:R20"/>
    <mergeCell ref="T20:V20"/>
    <mergeCell ref="W20:X20"/>
    <mergeCell ref="Y20:AB20"/>
    <mergeCell ref="F22:N22"/>
    <mergeCell ref="O22:R22"/>
    <mergeCell ref="T22:V22"/>
    <mergeCell ref="W22:X22"/>
    <mergeCell ref="Y22:AB22"/>
    <mergeCell ref="F24:N24"/>
    <mergeCell ref="O24:R24"/>
    <mergeCell ref="T24:V24"/>
    <mergeCell ref="W24:X24"/>
    <mergeCell ref="Y24:AB24"/>
    <mergeCell ref="O25:R25"/>
    <mergeCell ref="T25:V25"/>
    <mergeCell ref="W25:X25"/>
    <mergeCell ref="Y25:AB25"/>
    <mergeCell ref="C26:D32"/>
    <mergeCell ref="F26:N26"/>
    <mergeCell ref="O26:R26"/>
    <mergeCell ref="T26:V26"/>
    <mergeCell ref="W26:X26"/>
    <mergeCell ref="D20:D25"/>
    <mergeCell ref="F30:N30"/>
    <mergeCell ref="O30:R30"/>
    <mergeCell ref="T30:V30"/>
    <mergeCell ref="W30:X30"/>
    <mergeCell ref="Y26:AB26"/>
    <mergeCell ref="F27:N27"/>
    <mergeCell ref="O27:R27"/>
    <mergeCell ref="T27:V27"/>
    <mergeCell ref="W27:X27"/>
    <mergeCell ref="Y27:AB27"/>
    <mergeCell ref="Y30:AB30"/>
    <mergeCell ref="F31:N31"/>
    <mergeCell ref="O31:R31"/>
    <mergeCell ref="T31:V31"/>
    <mergeCell ref="W31:X31"/>
    <mergeCell ref="Y31:AB31"/>
    <mergeCell ref="Y21:AB21"/>
    <mergeCell ref="O23:R23"/>
    <mergeCell ref="T23:V23"/>
    <mergeCell ref="W23:X23"/>
    <mergeCell ref="Y23:AB23"/>
    <mergeCell ref="F32:N32"/>
    <mergeCell ref="O32:R32"/>
    <mergeCell ref="T32:V32"/>
    <mergeCell ref="W32:X32"/>
    <mergeCell ref="Y32:AB32"/>
    <mergeCell ref="T28:V28"/>
    <mergeCell ref="W28:X28"/>
    <mergeCell ref="T29:V29"/>
    <mergeCell ref="W29:X29"/>
    <mergeCell ref="F21:N21"/>
    <mergeCell ref="F23:N23"/>
    <mergeCell ref="O21:R21"/>
    <mergeCell ref="T21:V21"/>
    <mergeCell ref="W21:X21"/>
    <mergeCell ref="F25:N25"/>
    <mergeCell ref="O9:S9"/>
    <mergeCell ref="T9:X9"/>
    <mergeCell ref="Y9:AC9"/>
    <mergeCell ref="C8:N9"/>
    <mergeCell ref="Y28:AB28"/>
    <mergeCell ref="Y29:AB29"/>
    <mergeCell ref="F28:N28"/>
    <mergeCell ref="F29:N29"/>
    <mergeCell ref="O28:R28"/>
    <mergeCell ref="O29:R29"/>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2017.10&amp;C-6-</oddFooter>
    <firstFooter>&amp;L&amp;9 2013.10</firstFooter>
  </headerFooter>
</worksheet>
</file>

<file path=xl/worksheets/sheet8.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J29" sqref="J29"/>
    </sheetView>
  </sheetViews>
  <sheetFormatPr defaultColWidth="9.00390625" defaultRowHeight="13.5"/>
  <cols>
    <col min="1" max="1" width="2.50390625" style="80" customWidth="1"/>
    <col min="2" max="2" width="3.00390625" style="80" customWidth="1"/>
    <col min="3" max="3" width="6.875" style="80" customWidth="1"/>
    <col min="4" max="4" width="2.375" style="80" customWidth="1"/>
    <col min="5" max="5" width="60.625" style="80" customWidth="1"/>
    <col min="6" max="6" width="2.625" style="80" customWidth="1"/>
    <col min="7" max="7" width="17.00390625" style="80" customWidth="1"/>
    <col min="8" max="8" width="9.50390625" style="80" customWidth="1"/>
    <col min="9" max="16384" width="9.00390625" style="80" customWidth="1"/>
  </cols>
  <sheetData>
    <row r="1" ht="18" customHeight="1">
      <c r="A1" s="1" t="s">
        <v>50</v>
      </c>
    </row>
    <row r="2" ht="15.75" customHeight="1">
      <c r="A2" s="1"/>
    </row>
    <row r="3" spans="2:7" ht="15.75" customHeight="1">
      <c r="B3" s="174" t="s">
        <v>51</v>
      </c>
      <c r="C3" s="174"/>
      <c r="D3" s="174"/>
      <c r="E3" s="174"/>
      <c r="F3" s="174"/>
      <c r="G3" s="174"/>
    </row>
    <row r="4" ht="15.75" customHeight="1">
      <c r="B4" s="80" t="s">
        <v>265</v>
      </c>
    </row>
    <row r="5" spans="3:7" ht="15.75" customHeight="1">
      <c r="C5" s="827" t="s">
        <v>869</v>
      </c>
      <c r="D5" s="827"/>
      <c r="E5" s="827"/>
      <c r="F5" s="827"/>
      <c r="G5" s="827"/>
    </row>
    <row r="6" spans="3:7" ht="15.75" customHeight="1">
      <c r="C6" s="201"/>
      <c r="D6" s="201"/>
      <c r="E6" s="201"/>
      <c r="F6" s="201"/>
      <c r="G6" s="201"/>
    </row>
    <row r="7" ht="15.75" customHeight="1"/>
    <row r="9" spans="2:7" ht="42.75" customHeight="1">
      <c r="B9" s="828" t="s">
        <v>52</v>
      </c>
      <c r="C9" s="829"/>
      <c r="D9" s="829"/>
      <c r="E9" s="829"/>
      <c r="F9" s="830"/>
      <c r="G9" s="175" t="s">
        <v>53</v>
      </c>
    </row>
    <row r="10" spans="2:7" ht="42.75" customHeight="1">
      <c r="B10" s="176"/>
      <c r="C10" s="831" t="s">
        <v>54</v>
      </c>
      <c r="D10" s="831"/>
      <c r="E10" s="831"/>
      <c r="F10" s="832"/>
      <c r="G10" s="494"/>
    </row>
    <row r="11" spans="2:7" ht="42.75" customHeight="1">
      <c r="B11" s="177"/>
      <c r="C11" s="833" t="s">
        <v>55</v>
      </c>
      <c r="D11" s="833"/>
      <c r="E11" s="833"/>
      <c r="F11" s="834"/>
      <c r="G11" s="495"/>
    </row>
    <row r="12" spans="2:7" ht="42.75" customHeight="1">
      <c r="B12" s="177"/>
      <c r="C12" s="833" t="s">
        <v>56</v>
      </c>
      <c r="D12" s="833"/>
      <c r="E12" s="833"/>
      <c r="F12" s="834"/>
      <c r="G12" s="495"/>
    </row>
    <row r="13" spans="2:7" ht="42.75" customHeight="1">
      <c r="B13" s="177"/>
      <c r="C13" s="833" t="s">
        <v>57</v>
      </c>
      <c r="D13" s="833"/>
      <c r="E13" s="833"/>
      <c r="F13" s="834"/>
      <c r="G13" s="495"/>
    </row>
    <row r="14" spans="2:7" ht="42.75" customHeight="1">
      <c r="B14" s="177"/>
      <c r="C14" s="833" t="s">
        <v>58</v>
      </c>
      <c r="D14" s="833"/>
      <c r="E14" s="833"/>
      <c r="F14" s="834"/>
      <c r="G14" s="495"/>
    </row>
    <row r="15" spans="2:7" ht="42.75" customHeight="1">
      <c r="B15" s="177"/>
      <c r="C15" s="833" t="s">
        <v>59</v>
      </c>
      <c r="D15" s="833"/>
      <c r="E15" s="833"/>
      <c r="F15" s="834"/>
      <c r="G15" s="495"/>
    </row>
    <row r="16" spans="2:7" ht="42.75" customHeight="1">
      <c r="B16" s="177"/>
      <c r="C16" s="833" t="s">
        <v>60</v>
      </c>
      <c r="D16" s="833"/>
      <c r="E16" s="833"/>
      <c r="F16" s="834"/>
      <c r="G16" s="495"/>
    </row>
    <row r="17" spans="2:7" ht="42.75" customHeight="1">
      <c r="B17" s="177"/>
      <c r="C17" s="833" t="s">
        <v>61</v>
      </c>
      <c r="D17" s="833"/>
      <c r="E17" s="833"/>
      <c r="F17" s="834"/>
      <c r="G17" s="495"/>
    </row>
    <row r="18" spans="2:7" ht="42.75" customHeight="1">
      <c r="B18" s="177"/>
      <c r="C18" s="835" t="s">
        <v>346</v>
      </c>
      <c r="D18" s="833"/>
      <c r="E18" s="833"/>
      <c r="F18" s="834"/>
      <c r="G18" s="495"/>
    </row>
    <row r="19" spans="2:7" ht="42.75" customHeight="1">
      <c r="B19" s="178"/>
      <c r="C19" s="273" t="s">
        <v>266</v>
      </c>
      <c r="D19" s="274" t="s">
        <v>267</v>
      </c>
      <c r="E19" s="497"/>
      <c r="F19" s="275" t="s">
        <v>268</v>
      </c>
      <c r="G19" s="496"/>
    </row>
  </sheetData>
  <sheetProtection/>
  <mergeCells count="11">
    <mergeCell ref="C14:F14"/>
    <mergeCell ref="C15:F15"/>
    <mergeCell ref="C16:F16"/>
    <mergeCell ref="C17:F17"/>
    <mergeCell ref="C18:F18"/>
    <mergeCell ref="C5:G5"/>
    <mergeCell ref="B9:F9"/>
    <mergeCell ref="C10:F10"/>
    <mergeCell ref="C11:F11"/>
    <mergeCell ref="C12:F12"/>
    <mergeCell ref="C13:F13"/>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2017.10&amp;C-7-</oddFooter>
    <firstFooter>&amp;L&amp;9 2013.10</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workbookViewId="0" topLeftCell="A1">
      <selection activeCell="J29" sqref="J29"/>
    </sheetView>
  </sheetViews>
  <sheetFormatPr defaultColWidth="9.00390625" defaultRowHeight="13.5"/>
  <cols>
    <col min="1" max="1" width="2.25390625" style="128" customWidth="1"/>
    <col min="2" max="2" width="2.375" style="128" customWidth="1"/>
    <col min="3" max="3" width="20.625" style="128" customWidth="1"/>
    <col min="4" max="4" width="2.375" style="128" customWidth="1"/>
    <col min="5" max="5" width="10.625" style="128" customWidth="1"/>
    <col min="6" max="6" width="2.125" style="128" customWidth="1"/>
    <col min="7" max="7" width="8.50390625" style="128" customWidth="1"/>
    <col min="8" max="8" width="2.375" style="128" customWidth="1"/>
    <col min="9" max="9" width="8.125" style="128" customWidth="1"/>
    <col min="10" max="10" width="2.125" style="128" customWidth="1"/>
    <col min="11" max="11" width="7.875" style="128" customWidth="1"/>
    <col min="12" max="12" width="2.375" style="128" customWidth="1"/>
    <col min="13" max="13" width="8.50390625" style="128" customWidth="1"/>
    <col min="14" max="14" width="2.375" style="128" customWidth="1"/>
    <col min="15" max="15" width="11.25390625" style="128" customWidth="1"/>
    <col min="16" max="16384" width="9.00390625" style="128" customWidth="1"/>
  </cols>
  <sheetData>
    <row r="1" ht="18" customHeight="1">
      <c r="A1" s="82" t="s">
        <v>62</v>
      </c>
    </row>
    <row r="2" ht="15.75" customHeight="1"/>
    <row r="3" ht="15.75" customHeight="1">
      <c r="B3" s="128" t="s">
        <v>269</v>
      </c>
    </row>
    <row r="4" ht="15.75" customHeight="1">
      <c r="C4" s="225" t="s">
        <v>933</v>
      </c>
    </row>
    <row r="5" ht="15.75" customHeight="1"/>
    <row r="6" ht="15.75" customHeight="1"/>
    <row r="7" ht="15.75" customHeight="1"/>
    <row r="8" spans="2:15" ht="19.5" customHeight="1">
      <c r="B8" s="860" t="s">
        <v>63</v>
      </c>
      <c r="C8" s="860"/>
      <c r="D8" s="860"/>
      <c r="E8" s="861" t="s">
        <v>932</v>
      </c>
      <c r="F8" s="862"/>
      <c r="G8" s="865" t="s">
        <v>209</v>
      </c>
      <c r="H8" s="865"/>
      <c r="I8" s="865"/>
      <c r="J8" s="865"/>
      <c r="K8" s="865" t="s">
        <v>64</v>
      </c>
      <c r="L8" s="865"/>
      <c r="M8" s="865"/>
      <c r="N8" s="865"/>
      <c r="O8" s="865"/>
    </row>
    <row r="9" spans="2:15" ht="27" customHeight="1">
      <c r="B9" s="860"/>
      <c r="C9" s="860"/>
      <c r="D9" s="860"/>
      <c r="E9" s="863"/>
      <c r="F9" s="864"/>
      <c r="G9" s="866" t="s">
        <v>65</v>
      </c>
      <c r="H9" s="866"/>
      <c r="I9" s="867" t="s">
        <v>66</v>
      </c>
      <c r="J9" s="867"/>
      <c r="K9" s="866" t="s">
        <v>67</v>
      </c>
      <c r="L9" s="867"/>
      <c r="M9" s="867" t="s">
        <v>66</v>
      </c>
      <c r="N9" s="867"/>
      <c r="O9" s="110" t="s">
        <v>68</v>
      </c>
    </row>
    <row r="10" spans="2:15" ht="23.25" customHeight="1">
      <c r="B10" s="860"/>
      <c r="C10" s="860"/>
      <c r="D10" s="860"/>
      <c r="E10" s="851" t="s">
        <v>270</v>
      </c>
      <c r="F10" s="851"/>
      <c r="G10" s="852" t="s">
        <v>271</v>
      </c>
      <c r="H10" s="852"/>
      <c r="I10" s="851" t="s">
        <v>362</v>
      </c>
      <c r="J10" s="851"/>
      <c r="K10" s="851" t="s">
        <v>272</v>
      </c>
      <c r="L10" s="851"/>
      <c r="M10" s="852" t="s">
        <v>363</v>
      </c>
      <c r="N10" s="851"/>
      <c r="O10" s="179" t="s">
        <v>273</v>
      </c>
    </row>
    <row r="11" spans="2:15" ht="39" customHeight="1">
      <c r="B11" s="853" t="s">
        <v>274</v>
      </c>
      <c r="C11" s="853"/>
      <c r="D11" s="853"/>
      <c r="E11" s="854"/>
      <c r="F11" s="857" t="s">
        <v>211</v>
      </c>
      <c r="G11" s="294"/>
      <c r="H11" s="90" t="s">
        <v>211</v>
      </c>
      <c r="I11" s="180">
        <f>IF($E$11=0,"",G11/$E$11*100)</f>
      </c>
      <c r="J11" s="90" t="s">
        <v>275</v>
      </c>
      <c r="K11" s="294"/>
      <c r="L11" s="90" t="s">
        <v>211</v>
      </c>
      <c r="M11" s="181">
        <f>IF(K11=0,"",(G11+K11)/$E$11*100)</f>
      </c>
      <c r="N11" s="90" t="s">
        <v>275</v>
      </c>
      <c r="O11" s="492"/>
    </row>
    <row r="12" spans="2:15" ht="39" customHeight="1">
      <c r="B12" s="844" t="s">
        <v>69</v>
      </c>
      <c r="C12" s="844"/>
      <c r="D12" s="844"/>
      <c r="E12" s="855"/>
      <c r="F12" s="858"/>
      <c r="G12" s="295"/>
      <c r="H12" s="87" t="s">
        <v>211</v>
      </c>
      <c r="I12" s="182">
        <f aca="true" t="shared" si="0" ref="I12:I18">IF($E$11=0,"",G12/$E$11*100)</f>
      </c>
      <c r="J12" s="87" t="s">
        <v>276</v>
      </c>
      <c r="K12" s="295"/>
      <c r="L12" s="87" t="s">
        <v>211</v>
      </c>
      <c r="M12" s="111">
        <f aca="true" t="shared" si="1" ref="M12:M19">IF(K12=0,"",(G12+K12)/$E$11*100)</f>
      </c>
      <c r="N12" s="87" t="s">
        <v>275</v>
      </c>
      <c r="O12" s="493"/>
    </row>
    <row r="13" spans="2:15" ht="39" customHeight="1">
      <c r="B13" s="845" t="s">
        <v>277</v>
      </c>
      <c r="C13" s="844"/>
      <c r="D13" s="844"/>
      <c r="E13" s="855"/>
      <c r="F13" s="858"/>
      <c r="G13" s="295"/>
      <c r="H13" s="87" t="s">
        <v>211</v>
      </c>
      <c r="I13" s="182">
        <f t="shared" si="0"/>
      </c>
      <c r="J13" s="87" t="s">
        <v>275</v>
      </c>
      <c r="K13" s="295"/>
      <c r="L13" s="87" t="s">
        <v>211</v>
      </c>
      <c r="M13" s="111">
        <f t="shared" si="1"/>
      </c>
      <c r="N13" s="87" t="s">
        <v>275</v>
      </c>
      <c r="O13" s="493"/>
    </row>
    <row r="14" spans="2:15" ht="39" customHeight="1">
      <c r="B14" s="844" t="s">
        <v>278</v>
      </c>
      <c r="C14" s="844"/>
      <c r="D14" s="844"/>
      <c r="E14" s="855"/>
      <c r="F14" s="858"/>
      <c r="G14" s="295"/>
      <c r="H14" s="87" t="s">
        <v>211</v>
      </c>
      <c r="I14" s="182">
        <f t="shared" si="0"/>
      </c>
      <c r="J14" s="87" t="s">
        <v>275</v>
      </c>
      <c r="K14" s="295"/>
      <c r="L14" s="87" t="s">
        <v>211</v>
      </c>
      <c r="M14" s="111">
        <f t="shared" si="1"/>
      </c>
      <c r="N14" s="87" t="s">
        <v>275</v>
      </c>
      <c r="O14" s="493"/>
    </row>
    <row r="15" spans="2:15" ht="39" customHeight="1">
      <c r="B15" s="844" t="s">
        <v>70</v>
      </c>
      <c r="C15" s="844"/>
      <c r="D15" s="844"/>
      <c r="E15" s="855"/>
      <c r="F15" s="858"/>
      <c r="G15" s="295"/>
      <c r="H15" s="87" t="s">
        <v>211</v>
      </c>
      <c r="I15" s="182">
        <f t="shared" si="0"/>
      </c>
      <c r="J15" s="87" t="s">
        <v>275</v>
      </c>
      <c r="K15" s="295"/>
      <c r="L15" s="87" t="s">
        <v>211</v>
      </c>
      <c r="M15" s="111">
        <f t="shared" si="1"/>
      </c>
      <c r="N15" s="87" t="s">
        <v>275</v>
      </c>
      <c r="O15" s="493"/>
    </row>
    <row r="16" spans="2:15" ht="39" customHeight="1">
      <c r="B16" s="844" t="s">
        <v>71</v>
      </c>
      <c r="C16" s="844"/>
      <c r="D16" s="844"/>
      <c r="E16" s="855"/>
      <c r="F16" s="858"/>
      <c r="G16" s="295"/>
      <c r="H16" s="87" t="s">
        <v>211</v>
      </c>
      <c r="I16" s="182">
        <f t="shared" si="0"/>
      </c>
      <c r="J16" s="87" t="s">
        <v>275</v>
      </c>
      <c r="K16" s="295"/>
      <c r="L16" s="87" t="s">
        <v>211</v>
      </c>
      <c r="M16" s="111">
        <f t="shared" si="1"/>
      </c>
      <c r="N16" s="87" t="s">
        <v>275</v>
      </c>
      <c r="O16" s="493"/>
    </row>
    <row r="17" spans="2:15" ht="39" customHeight="1">
      <c r="B17" s="845" t="s">
        <v>72</v>
      </c>
      <c r="C17" s="844"/>
      <c r="D17" s="844"/>
      <c r="E17" s="855"/>
      <c r="F17" s="858"/>
      <c r="G17" s="295"/>
      <c r="H17" s="87" t="s">
        <v>211</v>
      </c>
      <c r="I17" s="182">
        <f t="shared" si="0"/>
      </c>
      <c r="J17" s="87" t="s">
        <v>275</v>
      </c>
      <c r="K17" s="295"/>
      <c r="L17" s="87" t="s">
        <v>211</v>
      </c>
      <c r="M17" s="111">
        <f t="shared" si="1"/>
      </c>
      <c r="N17" s="87" t="s">
        <v>275</v>
      </c>
      <c r="O17" s="493"/>
    </row>
    <row r="18" spans="2:15" ht="14.25" customHeight="1">
      <c r="B18" s="846" t="s">
        <v>73</v>
      </c>
      <c r="C18" s="847"/>
      <c r="D18" s="848"/>
      <c r="E18" s="855"/>
      <c r="F18" s="858"/>
      <c r="G18" s="838"/>
      <c r="H18" s="836" t="s">
        <v>211</v>
      </c>
      <c r="I18" s="849">
        <f t="shared" si="0"/>
      </c>
      <c r="J18" s="836" t="s">
        <v>74</v>
      </c>
      <c r="K18" s="838"/>
      <c r="L18" s="836" t="s">
        <v>210</v>
      </c>
      <c r="M18" s="840">
        <f t="shared" si="1"/>
      </c>
      <c r="N18" s="836" t="s">
        <v>275</v>
      </c>
      <c r="O18" s="842"/>
    </row>
    <row r="19" spans="2:15" ht="32.25" customHeight="1">
      <c r="B19" s="276" t="s">
        <v>279</v>
      </c>
      <c r="C19" s="491"/>
      <c r="D19" s="277" t="s">
        <v>280</v>
      </c>
      <c r="E19" s="856"/>
      <c r="F19" s="859"/>
      <c r="G19" s="839"/>
      <c r="H19" s="837"/>
      <c r="I19" s="850"/>
      <c r="J19" s="837"/>
      <c r="K19" s="839"/>
      <c r="L19" s="837"/>
      <c r="M19" s="841">
        <f t="shared" si="1"/>
      </c>
      <c r="N19" s="837"/>
      <c r="O19" s="843"/>
    </row>
  </sheetData>
  <sheetProtection/>
  <mergeCells count="32">
    <mergeCell ref="B8:D10"/>
    <mergeCell ref="E8:F9"/>
    <mergeCell ref="G8:J8"/>
    <mergeCell ref="K8:O8"/>
    <mergeCell ref="G9:H9"/>
    <mergeCell ref="I9:J9"/>
    <mergeCell ref="K9:L9"/>
    <mergeCell ref="M9:N9"/>
    <mergeCell ref="E10:F10"/>
    <mergeCell ref="G10:H10"/>
    <mergeCell ref="I10:J10"/>
    <mergeCell ref="K10:L10"/>
    <mergeCell ref="M10:N10"/>
    <mergeCell ref="B11:D11"/>
    <mergeCell ref="E11:E19"/>
    <mergeCell ref="F11:F19"/>
    <mergeCell ref="B12:D12"/>
    <mergeCell ref="B13:D13"/>
    <mergeCell ref="B14:D14"/>
    <mergeCell ref="B15:D15"/>
    <mergeCell ref="B16:D16"/>
    <mergeCell ref="B17:D17"/>
    <mergeCell ref="B18:D18"/>
    <mergeCell ref="G18:G19"/>
    <mergeCell ref="H18:H19"/>
    <mergeCell ref="I18:I19"/>
    <mergeCell ref="J18:J19"/>
    <mergeCell ref="K18:K19"/>
    <mergeCell ref="L18:L19"/>
    <mergeCell ref="M18:M19"/>
    <mergeCell ref="N18:N19"/>
    <mergeCell ref="O18:O19"/>
  </mergeCells>
  <printOptions/>
  <pageMargins left="0.5905511811023623" right="0.1968503937007874" top="0.5118110236220472" bottom="0.5118110236220472" header="0.31496062992125984" footer="0.2755905511811024"/>
  <pageSetup fitToHeight="1" fitToWidth="1" horizontalDpi="300" verticalDpi="300" orientation="portrait" paperSize="9" r:id="rId1"/>
  <headerFooter scaleWithDoc="0" alignWithMargins="0">
    <oddFooter>&amp;L&amp;9 2017.10&amp;C-8-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ecomo14</dc:creator>
  <cp:keywords/>
  <dc:description/>
  <cp:lastModifiedBy>h-maruyama</cp:lastModifiedBy>
  <cp:lastPrinted>2017-09-28T05:24:10Z</cp:lastPrinted>
  <dcterms:created xsi:type="dcterms:W3CDTF">2005-03-25T02:47:47Z</dcterms:created>
  <dcterms:modified xsi:type="dcterms:W3CDTF">2017-09-29T05:54:19Z</dcterms:modified>
  <cp:category/>
  <cp:version/>
  <cp:contentType/>
  <cp:contentStatus/>
</cp:coreProperties>
</file>