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3755" windowHeight="10350" activeTab="0"/>
  </bookViews>
  <sheets>
    <sheet name="廃棄物排出量管理表" sheetId="1" r:id="rId1"/>
    <sheet name="排出量記録表" sheetId="2" r:id="rId2"/>
  </sheets>
  <definedNames>
    <definedName name="_xlnm.Print_Area" localSheetId="0">'廃棄物排出量管理表'!$A$1:$Z$51</definedName>
  </definedNames>
  <calcPr fullCalcOnLoad="1"/>
</workbook>
</file>

<file path=xl/sharedStrings.xml><?xml version="1.0" encoding="utf-8"?>
<sst xmlns="http://schemas.openxmlformats.org/spreadsheetml/2006/main" count="339" uniqueCount="126">
  <si>
    <t>倉庫</t>
  </si>
  <si>
    <t>プラスチック</t>
  </si>
  <si>
    <t>木屑</t>
  </si>
  <si>
    <t>廃油</t>
  </si>
  <si>
    <t>４月</t>
  </si>
  <si>
    <t>５月</t>
  </si>
  <si>
    <t>６月</t>
  </si>
  <si>
    <t>７月</t>
  </si>
  <si>
    <t>８月</t>
  </si>
  <si>
    <t>９月</t>
  </si>
  <si>
    <t>１０月</t>
  </si>
  <si>
    <t>１１月</t>
  </si>
  <si>
    <t>１２月</t>
  </si>
  <si>
    <t>１月</t>
  </si>
  <si>
    <t>２月</t>
  </si>
  <si>
    <t>３月</t>
  </si>
  <si>
    <t>合計</t>
  </si>
  <si>
    <t>リサイクル</t>
  </si>
  <si>
    <t>廃棄</t>
  </si>
  <si>
    <t>リサイクル</t>
  </si>
  <si>
    <t>紙類</t>
  </si>
  <si>
    <t>事務所</t>
  </si>
  <si>
    <t>単位</t>
  </si>
  <si>
    <t>ｋｇ</t>
  </si>
  <si>
    <t>本</t>
  </si>
  <si>
    <t>種類</t>
  </si>
  <si>
    <t>発生場所</t>
  </si>
  <si>
    <t>分類</t>
  </si>
  <si>
    <t>産廃</t>
  </si>
  <si>
    <t>一般廃</t>
  </si>
  <si>
    <t>L</t>
  </si>
  <si>
    <t>H１９年度（Ｈ１９年４月～Ｈ２０年３月）</t>
  </si>
  <si>
    <t>事務所：　課長</t>
  </si>
  <si>
    <t>倉庫：　班長</t>
  </si>
  <si>
    <t>排出量把握担当責任者：</t>
  </si>
  <si>
    <t>　　　　貨物取扱量（入出庫量）</t>
  </si>
  <si>
    <t>海浜営業所</t>
  </si>
  <si>
    <t>廃棄物の量の把握方法：</t>
  </si>
  <si>
    <t>　</t>
  </si>
  <si>
    <t>重量は、台ばかりで測る。</t>
  </si>
  <si>
    <t>（２０Ｌペール缶、２００Ｌドラム缶、0.85m３カゴテナー、４m３廃棄物コンテナー、４５L ビニール袋など）</t>
  </si>
  <si>
    <t>容量は、容量の決まった容器を満杯にして、その数で測る。</t>
  </si>
  <si>
    <t>リサイクル</t>
  </si>
  <si>
    <t>（注）各換算率は実測平均で決める。</t>
  </si>
  <si>
    <t>容量で図る場合の重量への換算率：</t>
  </si>
  <si>
    <t>トン</t>
  </si>
  <si>
    <t>個</t>
  </si>
  <si>
    <t>産廃</t>
  </si>
  <si>
    <t>一般混合品</t>
  </si>
  <si>
    <t>一般廃</t>
  </si>
  <si>
    <t>廃棄</t>
  </si>
  <si>
    <t>ｋｇ</t>
  </si>
  <si>
    <t>廃棄物排出原単位</t>
  </si>
  <si>
    <t>リサイクル率%</t>
  </si>
  <si>
    <t>前期実績</t>
  </si>
  <si>
    <t>リサイクル量ｋｇ</t>
  </si>
  <si>
    <t>処理方法</t>
  </si>
  <si>
    <t>コピー用紙</t>
  </si>
  <si>
    <t>ペットボトル</t>
  </si>
  <si>
    <t>金属</t>
  </si>
  <si>
    <t>紙、ビニール、木屑砕片など</t>
  </si>
  <si>
    <t>窓ガラス、蛍光灯など</t>
  </si>
  <si>
    <t>プラスチック</t>
  </si>
  <si>
    <t>　</t>
  </si>
  <si>
    <t>ラップフィルム、発泡スチロールなど</t>
  </si>
  <si>
    <t>ダンボール</t>
  </si>
  <si>
    <t>パレット、ダンネージ、木質パネル、木枠など</t>
  </si>
  <si>
    <t>ＰＰバンド、掲示プレート、ビニール袋など</t>
  </si>
  <si>
    <t>品目</t>
  </si>
  <si>
    <t>発生源</t>
  </si>
  <si>
    <t>ダンボール、包装紙など</t>
  </si>
  <si>
    <t>廃バッテリー、潤滑油フィルターなど</t>
  </si>
  <si>
    <t>ガラス、陶磁器</t>
  </si>
  <si>
    <t>紙類</t>
  </si>
  <si>
    <t>生ゴミ、ビニール袋、紙、トレーなど</t>
  </si>
  <si>
    <t>新聞紙、雑誌、書籍など</t>
  </si>
  <si>
    <t>ノンカーボン紙、封筒、包装紙など</t>
  </si>
  <si>
    <t>梱包クッション材、発泡スチロールなど</t>
  </si>
  <si>
    <t>金属製照明器具、事務機器など</t>
  </si>
  <si>
    <t>缶（アルミ。ブリキなど）</t>
  </si>
  <si>
    <t>動植物残渣</t>
  </si>
  <si>
    <t>貨物残渣</t>
  </si>
  <si>
    <t>汚泥</t>
  </si>
  <si>
    <t>側溝、排水溝等汚泥</t>
  </si>
  <si>
    <t>潤滑油、デフオイルなど</t>
  </si>
  <si>
    <t>廃タイヤ、プラスチック部品など</t>
  </si>
  <si>
    <t>油性ウェス、オイル吸着マットなど</t>
  </si>
  <si>
    <t>繊維（油性）</t>
  </si>
  <si>
    <t>びん、コップ、湯のみ茶碗、窓ガラスなど</t>
  </si>
  <si>
    <t>リサイクル</t>
  </si>
  <si>
    <t>対前期抑制率％</t>
  </si>
  <si>
    <t>抑制率目標％</t>
  </si>
  <si>
    <t>総廃棄量ｋｇ</t>
  </si>
  <si>
    <t>小計</t>
  </si>
  <si>
    <t>前期実績ｋｇ</t>
  </si>
  <si>
    <t>今期実績ｋｇ</t>
  </si>
  <si>
    <t>目標達成率％</t>
  </si>
  <si>
    <t>発生量目標ｋｇ</t>
  </si>
  <si>
    <t>リサイクル率％</t>
  </si>
  <si>
    <t>荷役機器</t>
  </si>
  <si>
    <t>ペットボトル２０L容器＝2kg、食用油１L＝0.9kg、一般混合物４５L容器＝26kg</t>
  </si>
  <si>
    <t>事業所合計</t>
  </si>
  <si>
    <t>リサイクル</t>
  </si>
  <si>
    <t>リサイクル</t>
  </si>
  <si>
    <t>リサイクル推進、排出原単位：</t>
  </si>
  <si>
    <t>環境保全管理責任者〔印）</t>
  </si>
  <si>
    <t>廃棄物管理責任者（印）</t>
  </si>
  <si>
    <t>スチールバンド、諸容器、製照明器具など</t>
  </si>
  <si>
    <t>前期取扱量トン</t>
  </si>
  <si>
    <t>倉庫　上屋ヤード　　貨物</t>
  </si>
  <si>
    <t>倉庫関係（今期）</t>
  </si>
  <si>
    <t>事務所関係（今期）</t>
  </si>
  <si>
    <t>事業所合計（今期）</t>
  </si>
  <si>
    <t>（注意）黄色のセルのみデータを入力。他は自動計算。</t>
  </si>
  <si>
    <t>（注意）</t>
  </si>
  <si>
    <t>排出量の把握は、自社で計量しても、業者に計量してもらってもかまわない。</t>
  </si>
  <si>
    <t>きちんとした計量方法を決めて信頼性のある数量を把握することが大切。</t>
  </si>
  <si>
    <t>廃棄物は分別を確実にして、品目別の排出状況を把握する。</t>
  </si>
  <si>
    <t>発生抑制（事業所全体）：</t>
  </si>
  <si>
    <t xml:space="preserve"> </t>
  </si>
  <si>
    <t>廃棄物管理責任者</t>
  </si>
  <si>
    <t>H20年　４月分</t>
  </si>
  <si>
    <t>廃棄物排出量管理表(月次）</t>
  </si>
  <si>
    <t>　</t>
  </si>
  <si>
    <t>廃棄物排出量記録表(日次）</t>
  </si>
  <si>
    <t>（印）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</si>
</sst>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 "/>
    <numFmt numFmtId="177" formatCode="0.0_ "/>
    <numFmt numFmtId="178" formatCode="0.0000_ "/>
    <numFmt numFmtId="179" formatCode="#,##0_ "/>
  </numFmts>
  <fonts count="1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8"/>
      <name val="ＭＳ Ｐゴシック"/>
      <family val="3"/>
    </font>
    <font>
      <sz val="12"/>
      <name val="ＭＳ Ｐゴシック"/>
      <family val="3"/>
    </font>
    <font>
      <b/>
      <sz val="11"/>
      <name val="ＭＳ Ｐゴシック"/>
      <family val="3"/>
    </font>
    <font>
      <sz val="10"/>
      <name val="ＭＳ Ｐゴシック"/>
      <family val="3"/>
    </font>
    <font>
      <sz val="11"/>
      <color indexed="10"/>
      <name val="ＭＳ Ｐゴシック"/>
      <family val="3"/>
    </font>
    <font>
      <b/>
      <sz val="14"/>
      <name val="ＭＳ Ｐゴシック"/>
      <family val="3"/>
    </font>
    <font>
      <sz val="9"/>
      <name val="ＭＳ Ｐゴシック"/>
      <family val="3"/>
    </font>
    <font>
      <b/>
      <sz val="12"/>
      <name val="ＭＳ Ｐゴシック"/>
      <family val="3"/>
    </font>
  </fonts>
  <fills count="3">
    <fill>
      <patternFill/>
    </fill>
    <fill>
      <patternFill patternType="gray125"/>
    </fill>
    <fill>
      <patternFill patternType="solid">
        <fgColor indexed="43"/>
        <bgColor indexed="64"/>
      </patternFill>
    </fill>
  </fills>
  <borders count="13">
    <border>
      <left/>
      <right/>
      <top/>
      <bottom/>
      <diagonal/>
    </border>
    <border>
      <left style="medium"/>
      <right>
        <color indexed="63"/>
      </right>
      <top style="medium"/>
      <bottom style="medium"/>
    </border>
    <border>
      <left>
        <color indexed="63"/>
      </left>
      <right style="medium"/>
      <top style="medium"/>
      <bottom style="medium"/>
    </border>
    <border>
      <left>
        <color indexed="63"/>
      </left>
      <right style="hair"/>
      <top style="hair"/>
      <bottom style="hair"/>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style="medium"/>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77">
    <xf numFmtId="0" fontId="0" fillId="0" borderId="0" xfId="0" applyAlignment="1">
      <alignment/>
    </xf>
    <xf numFmtId="0" fontId="0" fillId="0" borderId="1" xfId="0" applyBorder="1" applyAlignment="1">
      <alignment/>
    </xf>
    <xf numFmtId="0" fontId="0" fillId="0" borderId="2" xfId="0" applyBorder="1" applyAlignment="1">
      <alignment/>
    </xf>
    <xf numFmtId="0" fontId="4" fillId="0" borderId="0" xfId="0" applyFont="1" applyAlignment="1">
      <alignment/>
    </xf>
    <xf numFmtId="0" fontId="5" fillId="0" borderId="0" xfId="0" applyFont="1" applyAlignment="1">
      <alignment/>
    </xf>
    <xf numFmtId="0" fontId="0" fillId="0" borderId="0" xfId="0" applyBorder="1" applyAlignment="1">
      <alignment/>
    </xf>
    <xf numFmtId="0" fontId="0" fillId="0" borderId="3" xfId="0" applyBorder="1" applyAlignment="1">
      <alignment/>
    </xf>
    <xf numFmtId="0" fontId="0" fillId="0" borderId="4" xfId="0" applyBorder="1" applyAlignment="1">
      <alignment/>
    </xf>
    <xf numFmtId="0" fontId="0" fillId="0" borderId="4" xfId="0" applyFont="1" applyBorder="1" applyAlignment="1">
      <alignment/>
    </xf>
    <xf numFmtId="0" fontId="0" fillId="0" borderId="0" xfId="0" applyFill="1"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0" xfId="0" applyFont="1" applyFill="1" applyBorder="1" applyAlignment="1">
      <alignment/>
    </xf>
    <xf numFmtId="0" fontId="0" fillId="0" borderId="0" xfId="0" applyFont="1" applyAlignment="1">
      <alignment/>
    </xf>
    <xf numFmtId="0" fontId="0" fillId="0" borderId="0" xfId="0" applyFont="1" applyBorder="1" applyAlignment="1">
      <alignment/>
    </xf>
    <xf numFmtId="0" fontId="0" fillId="0" borderId="4" xfId="0" applyBorder="1" applyAlignment="1">
      <alignment horizontal="center"/>
    </xf>
    <xf numFmtId="0" fontId="9" fillId="0" borderId="0" xfId="0" applyFont="1" applyAlignment="1">
      <alignment/>
    </xf>
    <xf numFmtId="0" fontId="0" fillId="0" borderId="4" xfId="0" applyFont="1" applyFill="1" applyBorder="1" applyAlignment="1">
      <alignment/>
    </xf>
    <xf numFmtId="0" fontId="8" fillId="0" borderId="0" xfId="0" applyFont="1" applyFill="1" applyBorder="1" applyAlignment="1">
      <alignment/>
    </xf>
    <xf numFmtId="0" fontId="0" fillId="0" borderId="4" xfId="0" applyFill="1" applyBorder="1" applyAlignment="1">
      <alignment/>
    </xf>
    <xf numFmtId="179" fontId="0" fillId="0" borderId="4" xfId="0" applyNumberFormat="1" applyFont="1" applyFill="1" applyBorder="1" applyAlignment="1">
      <alignment/>
    </xf>
    <xf numFmtId="0" fontId="0" fillId="0" borderId="8" xfId="0" applyFont="1" applyBorder="1" applyAlignment="1">
      <alignment/>
    </xf>
    <xf numFmtId="0" fontId="0" fillId="0" borderId="6" xfId="0" applyFont="1" applyBorder="1" applyAlignment="1">
      <alignment/>
    </xf>
    <xf numFmtId="0" fontId="0" fillId="0" borderId="9" xfId="0" applyBorder="1" applyAlignment="1">
      <alignment/>
    </xf>
    <xf numFmtId="0" fontId="0" fillId="0" borderId="10" xfId="0" applyBorder="1" applyAlignment="1">
      <alignment/>
    </xf>
    <xf numFmtId="0" fontId="0" fillId="0" borderId="0" xfId="0" applyBorder="1" applyAlignment="1">
      <alignment horizontal="center" vertical="center" wrapText="1"/>
    </xf>
    <xf numFmtId="0" fontId="6" fillId="0" borderId="5" xfId="0" applyFont="1" applyFill="1" applyBorder="1" applyAlignment="1">
      <alignment/>
    </xf>
    <xf numFmtId="0" fontId="0" fillId="0" borderId="11" xfId="0" applyFont="1" applyBorder="1" applyAlignment="1">
      <alignment/>
    </xf>
    <xf numFmtId="0" fontId="0" fillId="0" borderId="6" xfId="0" applyFont="1" applyFill="1" applyBorder="1" applyAlignment="1">
      <alignment/>
    </xf>
    <xf numFmtId="0" fontId="0" fillId="0" borderId="8" xfId="0" applyFont="1" applyFill="1" applyBorder="1" applyAlignment="1">
      <alignment/>
    </xf>
    <xf numFmtId="177" fontId="0" fillId="0" borderId="6" xfId="0" applyNumberFormat="1" applyFont="1" applyBorder="1" applyAlignment="1">
      <alignment/>
    </xf>
    <xf numFmtId="178" fontId="0" fillId="0" borderId="6" xfId="0" applyNumberFormat="1" applyFont="1" applyBorder="1" applyAlignment="1">
      <alignment/>
    </xf>
    <xf numFmtId="177" fontId="0" fillId="2" borderId="4" xfId="0" applyNumberFormat="1" applyFont="1" applyFill="1" applyBorder="1" applyAlignment="1">
      <alignment/>
    </xf>
    <xf numFmtId="179" fontId="0" fillId="0" borderId="4" xfId="0" applyNumberFormat="1" applyFont="1" applyBorder="1" applyAlignment="1">
      <alignment/>
    </xf>
    <xf numFmtId="177" fontId="0" fillId="0" borderId="4" xfId="0" applyNumberFormat="1" applyFont="1" applyBorder="1" applyAlignment="1">
      <alignment/>
    </xf>
    <xf numFmtId="0" fontId="0" fillId="0" borderId="12" xfId="0" applyFont="1" applyBorder="1" applyAlignment="1">
      <alignment/>
    </xf>
    <xf numFmtId="179" fontId="0" fillId="2" borderId="6" xfId="0" applyNumberFormat="1" applyFont="1" applyFill="1" applyBorder="1" applyAlignment="1">
      <alignment/>
    </xf>
    <xf numFmtId="178" fontId="0" fillId="0" borderId="6" xfId="0" applyNumberFormat="1" applyFont="1" applyFill="1" applyBorder="1" applyAlignment="1">
      <alignment/>
    </xf>
    <xf numFmtId="179" fontId="0" fillId="2" borderId="4" xfId="0" applyNumberFormat="1" applyFill="1" applyBorder="1" applyAlignment="1">
      <alignment/>
    </xf>
    <xf numFmtId="179" fontId="0" fillId="0" borderId="4" xfId="0" applyNumberFormat="1" applyBorder="1" applyAlignment="1">
      <alignment/>
    </xf>
    <xf numFmtId="179" fontId="0" fillId="0" borderId="0" xfId="0" applyNumberFormat="1" applyBorder="1" applyAlignment="1">
      <alignment/>
    </xf>
    <xf numFmtId="179" fontId="0" fillId="0" borderId="0" xfId="0" applyNumberFormat="1" applyFill="1" applyBorder="1" applyAlignment="1">
      <alignment/>
    </xf>
    <xf numFmtId="179" fontId="0" fillId="0" borderId="0" xfId="0" applyNumberFormat="1" applyFont="1" applyFill="1" applyBorder="1" applyAlignment="1">
      <alignment/>
    </xf>
    <xf numFmtId="179" fontId="8" fillId="0" borderId="0" xfId="0" applyNumberFormat="1" applyFont="1" applyFill="1" applyBorder="1" applyAlignment="1">
      <alignment/>
    </xf>
    <xf numFmtId="179" fontId="0" fillId="2" borderId="4" xfId="0" applyNumberFormat="1" applyFont="1" applyFill="1" applyBorder="1" applyAlignment="1">
      <alignment/>
    </xf>
    <xf numFmtId="179" fontId="0" fillId="0" borderId="8" xfId="0" applyNumberFormat="1" applyFont="1" applyBorder="1" applyAlignment="1">
      <alignment/>
    </xf>
    <xf numFmtId="179" fontId="0" fillId="0" borderId="6" xfId="0" applyNumberFormat="1" applyFont="1" applyFill="1" applyBorder="1" applyAlignment="1">
      <alignment/>
    </xf>
    <xf numFmtId="0" fontId="7" fillId="0" borderId="7" xfId="0" applyFont="1" applyBorder="1" applyAlignment="1">
      <alignment/>
    </xf>
    <xf numFmtId="0" fontId="10" fillId="0" borderId="4" xfId="0" applyFont="1" applyBorder="1" applyAlignment="1">
      <alignment/>
    </xf>
    <xf numFmtId="0" fontId="0" fillId="0" borderId="7" xfId="0" applyFont="1" applyBorder="1" applyAlignment="1">
      <alignment horizontal="center"/>
    </xf>
    <xf numFmtId="0" fontId="7" fillId="0" borderId="0" xfId="0" applyFont="1" applyAlignment="1">
      <alignment/>
    </xf>
    <xf numFmtId="0" fontId="7" fillId="0" borderId="0" xfId="0" applyFont="1" applyFill="1" applyBorder="1" applyAlignment="1">
      <alignment/>
    </xf>
    <xf numFmtId="56" fontId="0" fillId="0" borderId="4" xfId="0" applyNumberFormat="1" applyBorder="1" applyAlignment="1">
      <alignment horizontal="center"/>
    </xf>
    <xf numFmtId="0" fontId="6" fillId="0" borderId="2" xfId="0" applyFont="1" applyFill="1" applyBorder="1" applyAlignment="1">
      <alignment/>
    </xf>
    <xf numFmtId="0" fontId="6" fillId="0" borderId="1" xfId="0" applyFont="1" applyBorder="1" applyAlignment="1">
      <alignment/>
    </xf>
    <xf numFmtId="0" fontId="11" fillId="0" borderId="12" xfId="0" applyFont="1" applyBorder="1" applyAlignment="1">
      <alignment/>
    </xf>
    <xf numFmtId="0" fontId="0" fillId="0" borderId="3"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4" xfId="0" applyFont="1" applyFill="1" applyBorder="1" applyAlignment="1">
      <alignment/>
    </xf>
    <xf numFmtId="179" fontId="0" fillId="0" borderId="4" xfId="0" applyNumberFormat="1" applyFont="1" applyFill="1" applyBorder="1" applyAlignment="1">
      <alignment/>
    </xf>
    <xf numFmtId="0" fontId="0" fillId="0" borderId="0" xfId="0" applyFont="1" applyFill="1" applyBorder="1" applyAlignment="1">
      <alignment/>
    </xf>
    <xf numFmtId="179" fontId="0" fillId="0" borderId="0" xfId="0" applyNumberFormat="1" applyFont="1" applyFill="1" applyBorder="1" applyAlignment="1">
      <alignment/>
    </xf>
    <xf numFmtId="0" fontId="0" fillId="0" borderId="12" xfId="0" applyFont="1" applyBorder="1" applyAlignment="1">
      <alignment/>
    </xf>
    <xf numFmtId="0" fontId="0" fillId="0" borderId="11" xfId="0" applyFont="1" applyBorder="1" applyAlignment="1">
      <alignment/>
    </xf>
    <xf numFmtId="0" fontId="0" fillId="0" borderId="8" xfId="0" applyFont="1" applyBorder="1" applyAlignment="1">
      <alignment/>
    </xf>
    <xf numFmtId="0" fontId="0" fillId="0" borderId="6" xfId="0" applyFont="1" applyFill="1" applyBorder="1" applyAlignment="1">
      <alignment/>
    </xf>
    <xf numFmtId="179" fontId="0" fillId="0" borderId="6" xfId="0" applyNumberFormat="1" applyFont="1" applyFill="1" applyBorder="1" applyAlignment="1">
      <alignment/>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vertical="center" wrapText="1"/>
    </xf>
    <xf numFmtId="0" fontId="0" fillId="0" borderId="11" xfId="0" applyBorder="1" applyAlignment="1">
      <alignment vertical="center" wrapText="1"/>
    </xf>
    <xf numFmtId="0" fontId="0" fillId="0" borderId="6" xfId="0" applyBorder="1" applyAlignment="1">
      <alignment vertical="center" wrapText="1"/>
    </xf>
    <xf numFmtId="0" fontId="0" fillId="0" borderId="0" xfId="0" applyFont="1" applyBorder="1" applyAlignment="1">
      <alignment wrapText="1"/>
    </xf>
    <xf numFmtId="0" fontId="0" fillId="0" borderId="0" xfId="0" applyAlignment="1">
      <alignment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55"/>
  <sheetViews>
    <sheetView tabSelected="1" workbookViewId="0" topLeftCell="A1">
      <selection activeCell="B2" sqref="B2"/>
    </sheetView>
  </sheetViews>
  <sheetFormatPr defaultColWidth="9.00390625" defaultRowHeight="13.5"/>
  <cols>
    <col min="1" max="1" width="5.50390625" style="0" customWidth="1"/>
    <col min="2" max="2" width="14.00390625" style="0" customWidth="1"/>
    <col min="3" max="3" width="38.25390625" style="0" customWidth="1"/>
    <col min="4" max="4" width="4.625" style="0" customWidth="1"/>
    <col min="5" max="5" width="7.25390625" style="0" customWidth="1"/>
    <col min="6" max="6" width="9.875" style="0" customWidth="1"/>
    <col min="7" max="19" width="7.625" style="0" customWidth="1"/>
    <col min="20" max="20" width="0.6171875" style="0" hidden="1" customWidth="1"/>
    <col min="21" max="21" width="2.50390625" style="0" hidden="1" customWidth="1"/>
    <col min="22" max="22" width="7.875" style="0" hidden="1" customWidth="1"/>
    <col min="23" max="23" width="8.125" style="0" hidden="1" customWidth="1"/>
    <col min="24" max="24" width="1.875" style="0" customWidth="1"/>
    <col min="25" max="25" width="17.25390625" style="0" customWidth="1"/>
    <col min="26" max="26" width="9.25390625" style="0" customWidth="1"/>
  </cols>
  <sheetData>
    <row r="1" spans="1:26" ht="23.25" customHeight="1">
      <c r="A1" s="3" t="s">
        <v>122</v>
      </c>
      <c r="D1" s="17" t="s">
        <v>31</v>
      </c>
      <c r="G1" s="4"/>
      <c r="L1" s="5"/>
      <c r="P1" s="5"/>
      <c r="Q1" s="9"/>
      <c r="S1" s="5"/>
      <c r="T1" s="5"/>
      <c r="U1" s="5"/>
      <c r="V1" s="5"/>
      <c r="Y1" s="75" t="s">
        <v>113</v>
      </c>
      <c r="Z1" s="76"/>
    </row>
    <row r="2" spans="1:26" ht="15.75" customHeight="1">
      <c r="A2" s="14"/>
      <c r="B2" s="14" t="s">
        <v>123</v>
      </c>
      <c r="D2" s="17"/>
      <c r="G2" s="4"/>
      <c r="L2" s="5"/>
      <c r="P2" s="5"/>
      <c r="Q2" s="5"/>
      <c r="R2" s="5"/>
      <c r="S2" s="5"/>
      <c r="T2" s="5"/>
      <c r="U2" s="5"/>
      <c r="V2" s="5"/>
      <c r="Y2" s="76"/>
      <c r="Z2" s="76"/>
    </row>
    <row r="3" spans="4:22" ht="15.75" customHeight="1">
      <c r="D3" s="48" t="s">
        <v>105</v>
      </c>
      <c r="E3" s="25"/>
      <c r="F3" s="10"/>
      <c r="I3" s="7"/>
      <c r="L3" s="7"/>
      <c r="O3" s="7"/>
      <c r="P3" s="5"/>
      <c r="Q3" s="5"/>
      <c r="R3" s="5"/>
      <c r="S3" s="7"/>
      <c r="T3" s="5"/>
      <c r="U3" s="5"/>
      <c r="V3" s="5"/>
    </row>
    <row r="4" spans="1:19" ht="15.75" customHeight="1">
      <c r="A4" s="12" t="s">
        <v>36</v>
      </c>
      <c r="B4" s="27"/>
      <c r="D4" s="23" t="s">
        <v>106</v>
      </c>
      <c r="E4" s="11"/>
      <c r="F4" s="24"/>
      <c r="G4" s="7"/>
      <c r="H4" s="7"/>
      <c r="I4" s="7"/>
      <c r="J4" s="7"/>
      <c r="K4" s="7"/>
      <c r="L4" s="7"/>
      <c r="M4" s="7"/>
      <c r="N4" s="7"/>
      <c r="O4" s="7"/>
      <c r="P4" s="7"/>
      <c r="Q4" s="7"/>
      <c r="R4" s="7"/>
      <c r="S4" s="7"/>
    </row>
    <row r="5" ht="15.75" customHeight="1"/>
    <row r="6" spans="3:26" ht="15.75" customHeight="1">
      <c r="C6" s="7" t="s">
        <v>35</v>
      </c>
      <c r="D6" s="7" t="s">
        <v>45</v>
      </c>
      <c r="E6" s="7"/>
      <c r="F6" s="12"/>
      <c r="G6" s="39">
        <v>1500</v>
      </c>
      <c r="H6" s="39">
        <v>1350</v>
      </c>
      <c r="I6" s="39"/>
      <c r="J6" s="39"/>
      <c r="K6" s="39"/>
      <c r="L6" s="39"/>
      <c r="M6" s="39"/>
      <c r="N6" s="39"/>
      <c r="O6" s="39"/>
      <c r="P6" s="39"/>
      <c r="Q6" s="39"/>
      <c r="R6" s="39" t="s">
        <v>119</v>
      </c>
      <c r="S6" s="40">
        <f>SUM(G6:R6)</f>
        <v>2850</v>
      </c>
      <c r="Y6" s="18" t="s">
        <v>108</v>
      </c>
      <c r="Z6" s="45">
        <v>13540</v>
      </c>
    </row>
    <row r="7" spans="25:26" ht="15.75" customHeight="1">
      <c r="Y7" s="13"/>
      <c r="Z7" s="43"/>
    </row>
    <row r="8" spans="1:24" ht="15.75" customHeight="1" thickBot="1">
      <c r="A8" s="49" t="s">
        <v>69</v>
      </c>
      <c r="B8" s="16" t="s">
        <v>25</v>
      </c>
      <c r="C8" s="16" t="s">
        <v>68</v>
      </c>
      <c r="D8" s="7" t="s">
        <v>22</v>
      </c>
      <c r="E8" s="16" t="s">
        <v>27</v>
      </c>
      <c r="F8" s="50" t="s">
        <v>56</v>
      </c>
      <c r="G8" s="16" t="s">
        <v>4</v>
      </c>
      <c r="H8" s="16" t="s">
        <v>5</v>
      </c>
      <c r="I8" s="16" t="s">
        <v>6</v>
      </c>
      <c r="J8" s="16" t="s">
        <v>7</v>
      </c>
      <c r="K8" s="16" t="s">
        <v>8</v>
      </c>
      <c r="L8" s="16" t="s">
        <v>9</v>
      </c>
      <c r="M8" s="16" t="s">
        <v>10</v>
      </c>
      <c r="N8" s="16" t="s">
        <v>11</v>
      </c>
      <c r="O8" s="16" t="s">
        <v>12</v>
      </c>
      <c r="P8" s="16" t="s">
        <v>13</v>
      </c>
      <c r="Q8" s="16" t="s">
        <v>14</v>
      </c>
      <c r="R8" s="16" t="s">
        <v>15</v>
      </c>
      <c r="S8" s="16" t="s">
        <v>16</v>
      </c>
      <c r="T8" s="6"/>
      <c r="U8" s="5"/>
      <c r="V8" s="9" t="s">
        <v>89</v>
      </c>
      <c r="W8" s="9" t="s">
        <v>18</v>
      </c>
      <c r="X8" s="9"/>
    </row>
    <row r="9" spans="1:26" ht="15.75" customHeight="1" thickBot="1">
      <c r="A9" s="5"/>
      <c r="B9" s="5"/>
      <c r="C9" s="5"/>
      <c r="D9" s="5"/>
      <c r="E9" s="5"/>
      <c r="F9" s="5"/>
      <c r="G9" s="41"/>
      <c r="H9" s="41"/>
      <c r="I9" s="41"/>
      <c r="J9" s="41"/>
      <c r="K9" s="41"/>
      <c r="L9" s="41"/>
      <c r="M9" s="41"/>
      <c r="N9" s="41"/>
      <c r="O9" s="41"/>
      <c r="P9" s="41"/>
      <c r="Q9" s="41"/>
      <c r="R9" s="41"/>
      <c r="S9" s="41"/>
      <c r="T9" s="6"/>
      <c r="U9" s="5"/>
      <c r="V9" s="5"/>
      <c r="Y9" s="1" t="s">
        <v>118</v>
      </c>
      <c r="Z9" s="2"/>
    </row>
    <row r="10" spans="1:23" ht="15.75" customHeight="1">
      <c r="A10" s="69" t="s">
        <v>109</v>
      </c>
      <c r="B10" s="7" t="s">
        <v>1</v>
      </c>
      <c r="C10" s="7" t="s">
        <v>64</v>
      </c>
      <c r="D10" s="7" t="s">
        <v>51</v>
      </c>
      <c r="E10" s="8" t="s">
        <v>28</v>
      </c>
      <c r="F10" s="8" t="s">
        <v>102</v>
      </c>
      <c r="G10" s="39">
        <v>46</v>
      </c>
      <c r="H10" s="39">
        <v>55</v>
      </c>
      <c r="I10" s="39"/>
      <c r="J10" s="39"/>
      <c r="K10" s="39"/>
      <c r="L10" s="39"/>
      <c r="M10" s="39"/>
      <c r="N10" s="39"/>
      <c r="O10" s="39"/>
      <c r="P10" s="39"/>
      <c r="Q10" s="39"/>
      <c r="R10" s="39"/>
      <c r="S10" s="21">
        <f aca="true" t="shared" si="0" ref="S10:S24">SUM(G10:R10)</f>
        <v>101</v>
      </c>
      <c r="T10" s="6"/>
      <c r="U10" s="5"/>
      <c r="V10" s="5">
        <f>IF(F10="リサイクル",S10,"")</f>
        <v>101</v>
      </c>
      <c r="W10">
        <f>IF(F10="廃棄",S10,"")</f>
      </c>
    </row>
    <row r="11" spans="1:26" ht="15.75" customHeight="1">
      <c r="A11" s="70"/>
      <c r="B11" s="7" t="s">
        <v>63</v>
      </c>
      <c r="C11" s="7" t="s">
        <v>67</v>
      </c>
      <c r="D11" s="7" t="s">
        <v>51</v>
      </c>
      <c r="E11" s="8" t="s">
        <v>28</v>
      </c>
      <c r="F11" s="8" t="s">
        <v>18</v>
      </c>
      <c r="G11" s="39">
        <v>5</v>
      </c>
      <c r="H11" s="39">
        <v>8</v>
      </c>
      <c r="I11" s="39"/>
      <c r="J11" s="39"/>
      <c r="K11" s="39"/>
      <c r="L11" s="39"/>
      <c r="M11" s="39"/>
      <c r="N11" s="39"/>
      <c r="O11" s="39"/>
      <c r="P11" s="39"/>
      <c r="Q11" s="39"/>
      <c r="R11" s="39"/>
      <c r="S11" s="21">
        <f t="shared" si="0"/>
        <v>13</v>
      </c>
      <c r="T11" s="6"/>
      <c r="U11" s="5"/>
      <c r="V11" s="5">
        <f aca="true" t="shared" si="1" ref="V11:V24">IF(F11="リサイクル",S11,"")</f>
      </c>
      <c r="W11">
        <f aca="true" t="shared" si="2" ref="W11:W24">IF(F11="廃棄",S11,"")</f>
        <v>13</v>
      </c>
      <c r="Y11" s="8" t="s">
        <v>94</v>
      </c>
      <c r="Z11" s="21">
        <f>Z43</f>
        <v>9230</v>
      </c>
    </row>
    <row r="12" spans="1:26" ht="15.75" customHeight="1">
      <c r="A12" s="70"/>
      <c r="B12" s="7" t="s">
        <v>2</v>
      </c>
      <c r="C12" s="7" t="s">
        <v>66</v>
      </c>
      <c r="D12" s="7" t="s">
        <v>51</v>
      </c>
      <c r="E12" s="8" t="s">
        <v>28</v>
      </c>
      <c r="F12" s="8" t="s">
        <v>102</v>
      </c>
      <c r="G12" s="39">
        <v>355</v>
      </c>
      <c r="H12" s="39">
        <v>420</v>
      </c>
      <c r="I12" s="39"/>
      <c r="J12" s="39"/>
      <c r="K12" s="39"/>
      <c r="L12" s="39"/>
      <c r="M12" s="39"/>
      <c r="N12" s="39"/>
      <c r="O12" s="39"/>
      <c r="P12" s="39"/>
      <c r="Q12" s="39"/>
      <c r="R12" s="39"/>
      <c r="S12" s="21">
        <f t="shared" si="0"/>
        <v>775</v>
      </c>
      <c r="T12" s="6"/>
      <c r="U12" s="5"/>
      <c r="V12" s="5">
        <f t="shared" si="1"/>
        <v>775</v>
      </c>
      <c r="W12">
        <f t="shared" si="2"/>
      </c>
      <c r="Y12" s="8" t="s">
        <v>91</v>
      </c>
      <c r="Z12" s="33">
        <v>2</v>
      </c>
    </row>
    <row r="13" spans="1:26" ht="15.75" customHeight="1">
      <c r="A13" s="70"/>
      <c r="B13" s="7" t="s">
        <v>59</v>
      </c>
      <c r="C13" s="7" t="s">
        <v>107</v>
      </c>
      <c r="D13" s="7" t="s">
        <v>23</v>
      </c>
      <c r="E13" s="8" t="s">
        <v>28</v>
      </c>
      <c r="F13" s="8" t="s">
        <v>102</v>
      </c>
      <c r="G13" s="39">
        <v>12</v>
      </c>
      <c r="H13" s="39"/>
      <c r="I13" s="39"/>
      <c r="J13" s="39"/>
      <c r="K13" s="39"/>
      <c r="L13" s="39"/>
      <c r="M13" s="39"/>
      <c r="N13" s="39"/>
      <c r="O13" s="39"/>
      <c r="P13" s="39"/>
      <c r="Q13" s="39"/>
      <c r="R13" s="39"/>
      <c r="S13" s="21">
        <f t="shared" si="0"/>
        <v>12</v>
      </c>
      <c r="T13" s="6"/>
      <c r="U13" s="5"/>
      <c r="V13" s="5">
        <f t="shared" si="1"/>
        <v>12</v>
      </c>
      <c r="W13">
        <f t="shared" si="2"/>
      </c>
      <c r="Y13" s="8" t="s">
        <v>97</v>
      </c>
      <c r="Z13" s="34">
        <f>Z11*(100-Z12)/100</f>
        <v>9045.4</v>
      </c>
    </row>
    <row r="14" spans="1:26" ht="15.75" customHeight="1">
      <c r="A14" s="70"/>
      <c r="B14" s="7" t="s">
        <v>72</v>
      </c>
      <c r="C14" s="7" t="s">
        <v>61</v>
      </c>
      <c r="D14" s="7" t="s">
        <v>23</v>
      </c>
      <c r="E14" s="8" t="s">
        <v>28</v>
      </c>
      <c r="F14" s="8" t="s">
        <v>102</v>
      </c>
      <c r="G14" s="39">
        <v>7</v>
      </c>
      <c r="H14" s="39"/>
      <c r="I14" s="39"/>
      <c r="J14" s="39"/>
      <c r="K14" s="39"/>
      <c r="L14" s="39"/>
      <c r="M14" s="39"/>
      <c r="N14" s="39"/>
      <c r="O14" s="39"/>
      <c r="P14" s="39"/>
      <c r="Q14" s="39"/>
      <c r="R14" s="39"/>
      <c r="S14" s="21">
        <f t="shared" si="0"/>
        <v>7</v>
      </c>
      <c r="T14" s="6"/>
      <c r="U14" s="5"/>
      <c r="V14" s="5">
        <f t="shared" si="1"/>
        <v>7</v>
      </c>
      <c r="W14">
        <f t="shared" si="2"/>
      </c>
      <c r="Y14" s="8" t="s">
        <v>95</v>
      </c>
      <c r="Z14" s="34">
        <f>S42</f>
        <v>1267</v>
      </c>
    </row>
    <row r="15" spans="1:26" ht="15.75" customHeight="1">
      <c r="A15" s="70"/>
      <c r="B15" s="7" t="s">
        <v>20</v>
      </c>
      <c r="C15" s="7" t="s">
        <v>70</v>
      </c>
      <c r="D15" s="7" t="s">
        <v>51</v>
      </c>
      <c r="E15" s="8" t="s">
        <v>29</v>
      </c>
      <c r="F15" s="8" t="s">
        <v>103</v>
      </c>
      <c r="G15" s="39">
        <v>36</v>
      </c>
      <c r="H15" s="39">
        <v>44</v>
      </c>
      <c r="I15" s="39"/>
      <c r="J15" s="39"/>
      <c r="K15" s="39"/>
      <c r="L15" s="39"/>
      <c r="M15" s="39"/>
      <c r="N15" s="39"/>
      <c r="O15" s="39"/>
      <c r="P15" s="39"/>
      <c r="Q15" s="39"/>
      <c r="R15" s="39"/>
      <c r="S15" s="21">
        <f t="shared" si="0"/>
        <v>80</v>
      </c>
      <c r="T15" s="6"/>
      <c r="U15" s="5"/>
      <c r="V15" s="5">
        <f t="shared" si="1"/>
        <v>80</v>
      </c>
      <c r="W15">
        <f t="shared" si="2"/>
      </c>
      <c r="Y15" s="8" t="s">
        <v>90</v>
      </c>
      <c r="Z15" s="35">
        <f>(Z11-Z14)/Z11*100</f>
        <v>86.273022751896</v>
      </c>
    </row>
    <row r="16" spans="1:26" ht="15.75" customHeight="1">
      <c r="A16" s="70"/>
      <c r="B16" s="20" t="s">
        <v>80</v>
      </c>
      <c r="C16" s="20" t="s">
        <v>81</v>
      </c>
      <c r="D16" s="20" t="s">
        <v>23</v>
      </c>
      <c r="E16" s="18" t="s">
        <v>29</v>
      </c>
      <c r="F16" s="18" t="s">
        <v>18</v>
      </c>
      <c r="G16" s="39"/>
      <c r="H16" s="39"/>
      <c r="I16" s="39"/>
      <c r="J16" s="39"/>
      <c r="K16" s="39"/>
      <c r="L16" s="39"/>
      <c r="M16" s="39"/>
      <c r="N16" s="39"/>
      <c r="O16" s="39"/>
      <c r="P16" s="39"/>
      <c r="Q16" s="39"/>
      <c r="R16" s="39"/>
      <c r="S16" s="21">
        <f t="shared" si="0"/>
        <v>0</v>
      </c>
      <c r="T16" s="6"/>
      <c r="U16" s="5"/>
      <c r="V16" s="5">
        <f t="shared" si="1"/>
      </c>
      <c r="W16">
        <f t="shared" si="2"/>
        <v>0</v>
      </c>
      <c r="Y16" s="18" t="s">
        <v>96</v>
      </c>
      <c r="Z16" s="35">
        <f>((Z13-Z14)/Z13*100)+100</f>
        <v>185.99288035907756</v>
      </c>
    </row>
    <row r="17" spans="1:23" ht="15.75" customHeight="1">
      <c r="A17" s="70"/>
      <c r="B17" s="20" t="s">
        <v>82</v>
      </c>
      <c r="C17" s="20" t="s">
        <v>83</v>
      </c>
      <c r="D17" s="7" t="s">
        <v>23</v>
      </c>
      <c r="E17" s="18" t="s">
        <v>28</v>
      </c>
      <c r="F17" s="18" t="s">
        <v>18</v>
      </c>
      <c r="G17" s="39"/>
      <c r="H17" s="39"/>
      <c r="I17" s="39"/>
      <c r="J17" s="39"/>
      <c r="K17" s="39"/>
      <c r="L17" s="39"/>
      <c r="M17" s="39"/>
      <c r="N17" s="39"/>
      <c r="O17" s="39"/>
      <c r="P17" s="39"/>
      <c r="Q17" s="39"/>
      <c r="R17" s="39"/>
      <c r="S17" s="21">
        <f t="shared" si="0"/>
        <v>0</v>
      </c>
      <c r="T17" s="6"/>
      <c r="U17" s="5"/>
      <c r="V17" s="5">
        <f t="shared" si="1"/>
      </c>
      <c r="W17">
        <f t="shared" si="2"/>
        <v>0</v>
      </c>
    </row>
    <row r="18" spans="1:23" ht="15.75" customHeight="1" thickBot="1">
      <c r="A18" s="70"/>
      <c r="B18" s="7" t="s">
        <v>48</v>
      </c>
      <c r="C18" s="7" t="s">
        <v>60</v>
      </c>
      <c r="D18" s="7" t="s">
        <v>51</v>
      </c>
      <c r="E18" s="8" t="s">
        <v>49</v>
      </c>
      <c r="F18" s="8" t="s">
        <v>50</v>
      </c>
      <c r="G18" s="39">
        <v>16</v>
      </c>
      <c r="H18" s="39">
        <v>12</v>
      </c>
      <c r="I18" s="39"/>
      <c r="J18" s="39"/>
      <c r="K18" s="39"/>
      <c r="L18" s="39"/>
      <c r="M18" s="39"/>
      <c r="N18" s="39"/>
      <c r="O18" s="39"/>
      <c r="P18" s="39"/>
      <c r="Q18" s="39"/>
      <c r="R18" s="39"/>
      <c r="S18" s="21">
        <f t="shared" si="0"/>
        <v>28</v>
      </c>
      <c r="T18" s="6"/>
      <c r="U18" s="5"/>
      <c r="V18" s="5">
        <f t="shared" si="1"/>
      </c>
      <c r="W18">
        <f t="shared" si="2"/>
        <v>28</v>
      </c>
    </row>
    <row r="19" spans="1:26" ht="15.75" customHeight="1" thickBot="1">
      <c r="A19" s="71"/>
      <c r="B19" s="7"/>
      <c r="C19" s="7"/>
      <c r="D19" s="7"/>
      <c r="E19" s="8"/>
      <c r="F19" s="8"/>
      <c r="G19" s="39"/>
      <c r="H19" s="39"/>
      <c r="I19" s="39"/>
      <c r="J19" s="39"/>
      <c r="K19" s="39"/>
      <c r="L19" s="39"/>
      <c r="M19" s="39"/>
      <c r="N19" s="39"/>
      <c r="O19" s="39"/>
      <c r="P19" s="39"/>
      <c r="Q19" s="39"/>
      <c r="R19" s="39"/>
      <c r="S19" s="21">
        <f t="shared" si="0"/>
        <v>0</v>
      </c>
      <c r="T19" s="6"/>
      <c r="U19" s="5"/>
      <c r="V19" s="5">
        <f t="shared" si="1"/>
      </c>
      <c r="W19">
        <f t="shared" si="2"/>
      </c>
      <c r="Y19" s="1" t="s">
        <v>104</v>
      </c>
      <c r="Z19" s="2"/>
    </row>
    <row r="20" spans="1:23" ht="15.75" customHeight="1" thickBot="1">
      <c r="A20" s="69" t="s">
        <v>99</v>
      </c>
      <c r="B20" s="7" t="s">
        <v>3</v>
      </c>
      <c r="C20" s="7" t="s">
        <v>84</v>
      </c>
      <c r="D20" s="7" t="s">
        <v>30</v>
      </c>
      <c r="E20" s="8" t="s">
        <v>28</v>
      </c>
      <c r="F20" s="8" t="s">
        <v>102</v>
      </c>
      <c r="G20" s="39">
        <v>15</v>
      </c>
      <c r="H20" s="39"/>
      <c r="I20" s="39"/>
      <c r="J20" s="39"/>
      <c r="K20" s="39"/>
      <c r="L20" s="39"/>
      <c r="M20" s="39"/>
      <c r="N20" s="39"/>
      <c r="O20" s="39"/>
      <c r="P20" s="39"/>
      <c r="Q20" s="39"/>
      <c r="R20" s="39"/>
      <c r="S20" s="21">
        <f t="shared" si="0"/>
        <v>15</v>
      </c>
      <c r="T20" s="6"/>
      <c r="U20" s="5"/>
      <c r="V20" s="5">
        <f t="shared" si="1"/>
        <v>15</v>
      </c>
      <c r="W20">
        <f t="shared" si="2"/>
      </c>
    </row>
    <row r="21" spans="1:26" ht="15.75" customHeight="1" thickBot="1">
      <c r="A21" s="70"/>
      <c r="B21" s="7" t="s">
        <v>62</v>
      </c>
      <c r="C21" s="7" t="s">
        <v>85</v>
      </c>
      <c r="D21" s="7" t="s">
        <v>24</v>
      </c>
      <c r="E21" s="8" t="s">
        <v>28</v>
      </c>
      <c r="F21" s="8" t="s">
        <v>18</v>
      </c>
      <c r="G21" s="39"/>
      <c r="H21" s="39">
        <v>8</v>
      </c>
      <c r="I21" s="39"/>
      <c r="J21" s="39"/>
      <c r="K21" s="39"/>
      <c r="L21" s="39"/>
      <c r="M21" s="39"/>
      <c r="N21" s="39"/>
      <c r="O21" s="39"/>
      <c r="P21" s="39"/>
      <c r="Q21" s="39"/>
      <c r="R21" s="39"/>
      <c r="S21" s="21">
        <f t="shared" si="0"/>
        <v>8</v>
      </c>
      <c r="T21" s="6"/>
      <c r="U21" s="5"/>
      <c r="V21" s="5">
        <f t="shared" si="1"/>
      </c>
      <c r="W21">
        <f t="shared" si="2"/>
        <v>8</v>
      </c>
      <c r="Y21" s="36" t="s">
        <v>110</v>
      </c>
      <c r="Z21" s="36" t="s">
        <v>54</v>
      </c>
    </row>
    <row r="22" spans="1:26" ht="15.75" customHeight="1">
      <c r="A22" s="70"/>
      <c r="B22" s="7" t="s">
        <v>59</v>
      </c>
      <c r="C22" s="7" t="s">
        <v>71</v>
      </c>
      <c r="D22" s="7" t="s">
        <v>46</v>
      </c>
      <c r="E22" s="8" t="s">
        <v>47</v>
      </c>
      <c r="F22" s="8" t="s">
        <v>18</v>
      </c>
      <c r="G22" s="39"/>
      <c r="H22" s="39">
        <v>2</v>
      </c>
      <c r="I22" s="39"/>
      <c r="J22" s="39"/>
      <c r="K22" s="39"/>
      <c r="L22" s="39"/>
      <c r="M22" s="39"/>
      <c r="N22" s="39"/>
      <c r="O22" s="39"/>
      <c r="P22" s="39"/>
      <c r="Q22" s="39"/>
      <c r="R22" s="39"/>
      <c r="S22" s="21">
        <f t="shared" si="0"/>
        <v>2</v>
      </c>
      <c r="T22" s="6"/>
      <c r="U22" s="5"/>
      <c r="V22" s="5">
        <f t="shared" si="1"/>
      </c>
      <c r="W22">
        <f t="shared" si="2"/>
        <v>2</v>
      </c>
      <c r="Y22" s="28" t="s">
        <v>92</v>
      </c>
      <c r="Z22" s="28"/>
    </row>
    <row r="23" spans="1:26" ht="15.75" customHeight="1">
      <c r="A23" s="70"/>
      <c r="B23" s="7" t="s">
        <v>87</v>
      </c>
      <c r="C23" s="7" t="s">
        <v>86</v>
      </c>
      <c r="D23" s="7" t="s">
        <v>23</v>
      </c>
      <c r="E23" s="8" t="s">
        <v>28</v>
      </c>
      <c r="F23" s="8" t="s">
        <v>18</v>
      </c>
      <c r="G23" s="39">
        <v>6</v>
      </c>
      <c r="H23" s="39">
        <v>8</v>
      </c>
      <c r="I23" s="39"/>
      <c r="J23" s="39"/>
      <c r="K23" s="39"/>
      <c r="L23" s="39"/>
      <c r="M23" s="39"/>
      <c r="N23" s="39"/>
      <c r="O23" s="39"/>
      <c r="P23" s="39"/>
      <c r="Q23" s="39"/>
      <c r="R23" s="39"/>
      <c r="S23" s="21">
        <f t="shared" si="0"/>
        <v>14</v>
      </c>
      <c r="T23" s="6"/>
      <c r="U23" s="5"/>
      <c r="V23" s="5">
        <f t="shared" si="1"/>
      </c>
      <c r="W23">
        <f t="shared" si="2"/>
        <v>14</v>
      </c>
      <c r="Y23" s="29">
        <f>S26</f>
        <v>1055</v>
      </c>
      <c r="Z23" s="37">
        <v>9000</v>
      </c>
    </row>
    <row r="24" spans="1:26" ht="15.75" customHeight="1">
      <c r="A24" s="71"/>
      <c r="B24" s="7"/>
      <c r="C24" s="7"/>
      <c r="D24" s="7"/>
      <c r="E24" s="8"/>
      <c r="F24" s="8"/>
      <c r="G24" s="39"/>
      <c r="H24" s="39"/>
      <c r="I24" s="39"/>
      <c r="J24" s="39"/>
      <c r="K24" s="39"/>
      <c r="L24" s="39"/>
      <c r="M24" s="39"/>
      <c r="N24" s="39"/>
      <c r="O24" s="39"/>
      <c r="P24" s="39"/>
      <c r="Q24" s="39"/>
      <c r="R24" s="39"/>
      <c r="S24" s="21">
        <f t="shared" si="0"/>
        <v>0</v>
      </c>
      <c r="T24" s="6"/>
      <c r="U24" s="5"/>
      <c r="V24" s="5">
        <f t="shared" si="1"/>
      </c>
      <c r="W24">
        <f t="shared" si="2"/>
      </c>
      <c r="Y24" s="22" t="s">
        <v>55</v>
      </c>
      <c r="Z24" s="22"/>
    </row>
    <row r="25" spans="1:26" ht="15.75" customHeight="1">
      <c r="A25" s="26"/>
      <c r="B25" s="5"/>
      <c r="C25" s="5"/>
      <c r="D25" s="5"/>
      <c r="E25" s="15"/>
      <c r="F25" s="13"/>
      <c r="G25" s="42"/>
      <c r="H25" s="42"/>
      <c r="I25" s="42"/>
      <c r="J25" s="42"/>
      <c r="K25" s="42"/>
      <c r="L25" s="42"/>
      <c r="M25" s="42"/>
      <c r="N25" s="42"/>
      <c r="O25" s="42"/>
      <c r="P25" s="42"/>
      <c r="Q25" s="42"/>
      <c r="R25" s="42"/>
      <c r="S25" s="43"/>
      <c r="T25" s="6"/>
      <c r="U25" s="5"/>
      <c r="V25" s="5"/>
      <c r="Y25" s="29">
        <f>V26</f>
        <v>990</v>
      </c>
      <c r="Z25" s="37">
        <v>8500</v>
      </c>
    </row>
    <row r="26" spans="1:26" s="14" customFormat="1" ht="15.75" customHeight="1">
      <c r="A26" s="15"/>
      <c r="B26" s="15"/>
      <c r="C26" s="15"/>
      <c r="D26" s="15"/>
      <c r="E26" s="15"/>
      <c r="F26" s="18" t="s">
        <v>93</v>
      </c>
      <c r="G26" s="21">
        <f aca="true" t="shared" si="3" ref="G26:S26">SUM(G10:G24)</f>
        <v>498</v>
      </c>
      <c r="H26" s="21">
        <f t="shared" si="3"/>
        <v>557</v>
      </c>
      <c r="I26" s="21">
        <f t="shared" si="3"/>
        <v>0</v>
      </c>
      <c r="J26" s="21">
        <f t="shared" si="3"/>
        <v>0</v>
      </c>
      <c r="K26" s="21">
        <f t="shared" si="3"/>
        <v>0</v>
      </c>
      <c r="L26" s="21">
        <f t="shared" si="3"/>
        <v>0</v>
      </c>
      <c r="M26" s="21">
        <f t="shared" si="3"/>
        <v>0</v>
      </c>
      <c r="N26" s="21">
        <f t="shared" si="3"/>
        <v>0</v>
      </c>
      <c r="O26" s="21">
        <f t="shared" si="3"/>
        <v>0</v>
      </c>
      <c r="P26" s="21">
        <f t="shared" si="3"/>
        <v>0</v>
      </c>
      <c r="Q26" s="21">
        <f t="shared" si="3"/>
        <v>0</v>
      </c>
      <c r="R26" s="21">
        <f t="shared" si="3"/>
        <v>0</v>
      </c>
      <c r="S26" s="21">
        <f t="shared" si="3"/>
        <v>1055</v>
      </c>
      <c r="T26" s="57"/>
      <c r="U26" s="15"/>
      <c r="V26" s="13">
        <f>SUM(V10:V24)</f>
        <v>990</v>
      </c>
      <c r="W26" s="13">
        <f>SUM(W10:W24)</f>
        <v>65</v>
      </c>
      <c r="X26" s="13"/>
      <c r="Y26" s="30" t="s">
        <v>98</v>
      </c>
      <c r="Z26" s="22"/>
    </row>
    <row r="27" spans="1:26" ht="15.75" customHeight="1">
      <c r="A27" s="5"/>
      <c r="B27" s="5"/>
      <c r="C27" s="5"/>
      <c r="D27" s="5"/>
      <c r="E27" s="5"/>
      <c r="F27" s="19"/>
      <c r="G27" s="44"/>
      <c r="H27" s="44"/>
      <c r="I27" s="44"/>
      <c r="J27" s="44"/>
      <c r="K27" s="44"/>
      <c r="L27" s="44"/>
      <c r="M27" s="44"/>
      <c r="N27" s="44"/>
      <c r="O27" s="44"/>
      <c r="P27" s="44"/>
      <c r="Q27" s="44"/>
      <c r="R27" s="44"/>
      <c r="S27" s="44"/>
      <c r="T27" s="6"/>
      <c r="U27" s="5"/>
      <c r="V27" s="19"/>
      <c r="W27" s="19"/>
      <c r="X27" s="19"/>
      <c r="Y27" s="31">
        <f>Y25/Y23*100</f>
        <v>93.8388625592417</v>
      </c>
      <c r="Z27" s="31">
        <f>Z25/Z23*100</f>
        <v>94.44444444444444</v>
      </c>
    </row>
    <row r="28" spans="1:26" ht="15.75" customHeight="1">
      <c r="A28" s="72" t="s">
        <v>21</v>
      </c>
      <c r="B28" s="7" t="s">
        <v>62</v>
      </c>
      <c r="C28" s="7" t="s">
        <v>58</v>
      </c>
      <c r="D28" s="7" t="s">
        <v>51</v>
      </c>
      <c r="E28" s="7" t="s">
        <v>28</v>
      </c>
      <c r="F28" s="7" t="s">
        <v>17</v>
      </c>
      <c r="G28" s="39">
        <v>5</v>
      </c>
      <c r="H28" s="39">
        <v>9</v>
      </c>
      <c r="I28" s="39"/>
      <c r="J28" s="39"/>
      <c r="K28" s="39"/>
      <c r="L28" s="39"/>
      <c r="M28" s="39"/>
      <c r="N28" s="39"/>
      <c r="O28" s="39"/>
      <c r="P28" s="39"/>
      <c r="Q28" s="39"/>
      <c r="R28" s="39"/>
      <c r="S28" s="21">
        <f aca="true" t="shared" si="4" ref="S28:S38">SUM(G28:R28)</f>
        <v>14</v>
      </c>
      <c r="T28" s="6"/>
      <c r="U28" s="5"/>
      <c r="V28" s="5">
        <f aca="true" t="shared" si="5" ref="V28:V38">IF(F28="リサイクル",S28,"")</f>
        <v>14</v>
      </c>
      <c r="W28">
        <f aca="true" t="shared" si="6" ref="W28:W38">IF(F28="廃棄",S28,"")</f>
      </c>
      <c r="Y28" s="22" t="s">
        <v>52</v>
      </c>
      <c r="Z28" s="22"/>
    </row>
    <row r="29" spans="1:26" ht="15.75" customHeight="1">
      <c r="A29" s="73"/>
      <c r="B29" s="7"/>
      <c r="C29" s="20" t="s">
        <v>77</v>
      </c>
      <c r="D29" s="20" t="s">
        <v>23</v>
      </c>
      <c r="E29" s="20" t="s">
        <v>28</v>
      </c>
      <c r="F29" s="20" t="s">
        <v>42</v>
      </c>
      <c r="G29" s="39"/>
      <c r="H29" s="39"/>
      <c r="I29" s="39"/>
      <c r="J29" s="39"/>
      <c r="K29" s="39"/>
      <c r="L29" s="39"/>
      <c r="M29" s="39"/>
      <c r="N29" s="39"/>
      <c r="O29" s="39"/>
      <c r="P29" s="39"/>
      <c r="Q29" s="39"/>
      <c r="R29" s="39"/>
      <c r="S29" s="21">
        <f t="shared" si="4"/>
        <v>0</v>
      </c>
      <c r="T29" s="6"/>
      <c r="U29" s="5"/>
      <c r="V29" s="5">
        <f t="shared" si="5"/>
        <v>0</v>
      </c>
      <c r="W29">
        <f t="shared" si="6"/>
      </c>
      <c r="Y29" s="32">
        <f>S26/S6</f>
        <v>0.3701754385964912</v>
      </c>
      <c r="Z29" s="38">
        <f>Z23/Z6</f>
        <v>0.6646971935007385</v>
      </c>
    </row>
    <row r="30" spans="1:26" ht="15.75" customHeight="1" thickBot="1">
      <c r="A30" s="73"/>
      <c r="B30" s="7" t="s">
        <v>59</v>
      </c>
      <c r="C30" s="7" t="s">
        <v>79</v>
      </c>
      <c r="D30" s="7" t="s">
        <v>51</v>
      </c>
      <c r="E30" s="7" t="s">
        <v>28</v>
      </c>
      <c r="F30" s="7" t="s">
        <v>19</v>
      </c>
      <c r="G30" s="39">
        <v>8</v>
      </c>
      <c r="H30" s="39">
        <v>10</v>
      </c>
      <c r="I30" s="39"/>
      <c r="J30" s="39"/>
      <c r="K30" s="39"/>
      <c r="L30" s="39"/>
      <c r="M30" s="39"/>
      <c r="N30" s="39"/>
      <c r="O30" s="39"/>
      <c r="P30" s="39"/>
      <c r="Q30" s="39"/>
      <c r="R30" s="39"/>
      <c r="S30" s="21">
        <f t="shared" si="4"/>
        <v>18</v>
      </c>
      <c r="T30" s="6"/>
      <c r="U30" s="5"/>
      <c r="V30" s="5">
        <f t="shared" si="5"/>
        <v>18</v>
      </c>
      <c r="W30">
        <f t="shared" si="6"/>
      </c>
      <c r="Y30" s="14"/>
      <c r="Z30" s="14"/>
    </row>
    <row r="31" spans="1:26" ht="15.75" customHeight="1" thickBot="1">
      <c r="A31" s="73"/>
      <c r="B31" s="7"/>
      <c r="C31" s="20" t="s">
        <v>78</v>
      </c>
      <c r="D31" s="20" t="s">
        <v>23</v>
      </c>
      <c r="E31" s="20" t="s">
        <v>28</v>
      </c>
      <c r="F31" s="20" t="s">
        <v>42</v>
      </c>
      <c r="G31" s="39"/>
      <c r="H31" s="39"/>
      <c r="I31" s="39"/>
      <c r="J31" s="39"/>
      <c r="K31" s="39"/>
      <c r="L31" s="39"/>
      <c r="M31" s="39"/>
      <c r="N31" s="39"/>
      <c r="O31" s="39"/>
      <c r="P31" s="39"/>
      <c r="Q31" s="39"/>
      <c r="R31" s="39"/>
      <c r="S31" s="21">
        <f t="shared" si="4"/>
        <v>0</v>
      </c>
      <c r="T31" s="6"/>
      <c r="U31" s="5"/>
      <c r="V31" s="5">
        <f t="shared" si="5"/>
        <v>0</v>
      </c>
      <c r="W31">
        <f t="shared" si="6"/>
      </c>
      <c r="Y31" s="36" t="s">
        <v>111</v>
      </c>
      <c r="Z31" s="36" t="s">
        <v>54</v>
      </c>
    </row>
    <row r="32" spans="1:26" ht="15.75" customHeight="1">
      <c r="A32" s="73"/>
      <c r="B32" s="7" t="s">
        <v>72</v>
      </c>
      <c r="C32" s="7" t="s">
        <v>88</v>
      </c>
      <c r="D32" s="7" t="s">
        <v>51</v>
      </c>
      <c r="E32" s="7" t="s">
        <v>28</v>
      </c>
      <c r="F32" s="7" t="s">
        <v>19</v>
      </c>
      <c r="G32" s="39"/>
      <c r="H32" s="39"/>
      <c r="I32" s="39"/>
      <c r="J32" s="39"/>
      <c r="K32" s="39"/>
      <c r="L32" s="39"/>
      <c r="M32" s="39"/>
      <c r="N32" s="39"/>
      <c r="O32" s="39"/>
      <c r="P32" s="39"/>
      <c r="Q32" s="39"/>
      <c r="R32" s="39"/>
      <c r="S32" s="21">
        <f t="shared" si="4"/>
        <v>0</v>
      </c>
      <c r="T32" s="6"/>
      <c r="U32" s="5"/>
      <c r="V32" s="5">
        <f t="shared" si="5"/>
        <v>0</v>
      </c>
      <c r="W32">
        <f t="shared" si="6"/>
      </c>
      <c r="Y32" s="28" t="s">
        <v>92</v>
      </c>
      <c r="Z32" s="22"/>
    </row>
    <row r="33" spans="1:26" ht="15.75" customHeight="1">
      <c r="A33" s="73"/>
      <c r="B33" s="7" t="s">
        <v>73</v>
      </c>
      <c r="C33" s="7" t="s">
        <v>57</v>
      </c>
      <c r="D33" s="7" t="s">
        <v>51</v>
      </c>
      <c r="E33" s="7" t="s">
        <v>29</v>
      </c>
      <c r="F33" s="7" t="s">
        <v>19</v>
      </c>
      <c r="G33" s="39">
        <v>35</v>
      </c>
      <c r="H33" s="39">
        <v>28</v>
      </c>
      <c r="I33" s="39"/>
      <c r="J33" s="39"/>
      <c r="K33" s="39"/>
      <c r="L33" s="39"/>
      <c r="M33" s="39"/>
      <c r="N33" s="39"/>
      <c r="O33" s="39"/>
      <c r="P33" s="39"/>
      <c r="Q33" s="39"/>
      <c r="R33" s="39"/>
      <c r="S33" s="21">
        <f t="shared" si="4"/>
        <v>63</v>
      </c>
      <c r="T33" s="6"/>
      <c r="U33" s="5"/>
      <c r="V33" s="5">
        <f t="shared" si="5"/>
        <v>63</v>
      </c>
      <c r="W33">
        <f t="shared" si="6"/>
      </c>
      <c r="Y33" s="29">
        <f>S40</f>
        <v>212</v>
      </c>
      <c r="Z33" s="37">
        <v>230</v>
      </c>
    </row>
    <row r="34" spans="1:26" ht="15.75" customHeight="1">
      <c r="A34" s="73"/>
      <c r="B34" s="7" t="s">
        <v>63</v>
      </c>
      <c r="C34" s="7" t="s">
        <v>65</v>
      </c>
      <c r="D34" s="7" t="s">
        <v>51</v>
      </c>
      <c r="E34" s="7" t="s">
        <v>29</v>
      </c>
      <c r="F34" s="7" t="s">
        <v>19</v>
      </c>
      <c r="G34" s="39">
        <v>8</v>
      </c>
      <c r="H34" s="39">
        <v>11</v>
      </c>
      <c r="I34" s="39"/>
      <c r="J34" s="39"/>
      <c r="K34" s="39"/>
      <c r="L34" s="39"/>
      <c r="M34" s="39"/>
      <c r="N34" s="39"/>
      <c r="O34" s="39"/>
      <c r="P34" s="39"/>
      <c r="Q34" s="39"/>
      <c r="R34" s="39"/>
      <c r="S34" s="21">
        <f t="shared" si="4"/>
        <v>19</v>
      </c>
      <c r="T34" s="6"/>
      <c r="U34" s="5"/>
      <c r="V34" s="5">
        <f t="shared" si="5"/>
        <v>19</v>
      </c>
      <c r="W34">
        <f t="shared" si="6"/>
      </c>
      <c r="Y34" s="22" t="s">
        <v>55</v>
      </c>
      <c r="Z34" s="46"/>
    </row>
    <row r="35" spans="1:26" ht="15.75" customHeight="1">
      <c r="A35" s="73"/>
      <c r="B35" s="7"/>
      <c r="C35" s="20" t="s">
        <v>75</v>
      </c>
      <c r="D35" s="20" t="s">
        <v>23</v>
      </c>
      <c r="E35" s="20" t="s">
        <v>29</v>
      </c>
      <c r="F35" s="20" t="s">
        <v>42</v>
      </c>
      <c r="G35" s="39">
        <v>25</v>
      </c>
      <c r="H35" s="39">
        <v>34</v>
      </c>
      <c r="I35" s="39"/>
      <c r="J35" s="39"/>
      <c r="K35" s="39"/>
      <c r="L35" s="39"/>
      <c r="M35" s="39"/>
      <c r="N35" s="39"/>
      <c r="O35" s="39"/>
      <c r="P35" s="39"/>
      <c r="Q35" s="39"/>
      <c r="R35" s="39"/>
      <c r="S35" s="21">
        <f t="shared" si="4"/>
        <v>59</v>
      </c>
      <c r="T35" s="6"/>
      <c r="U35" s="5"/>
      <c r="V35" s="5">
        <f t="shared" si="5"/>
        <v>59</v>
      </c>
      <c r="W35">
        <f t="shared" si="6"/>
      </c>
      <c r="Y35" s="29">
        <f>V40</f>
        <v>173</v>
      </c>
      <c r="Z35" s="37">
        <v>200</v>
      </c>
    </row>
    <row r="36" spans="1:26" ht="15.75" customHeight="1">
      <c r="A36" s="73"/>
      <c r="B36" s="7" t="s">
        <v>63</v>
      </c>
      <c r="C36" s="7" t="s">
        <v>76</v>
      </c>
      <c r="D36" s="7" t="s">
        <v>51</v>
      </c>
      <c r="E36" s="7" t="s">
        <v>29</v>
      </c>
      <c r="F36" s="7" t="s">
        <v>18</v>
      </c>
      <c r="G36" s="39">
        <v>5</v>
      </c>
      <c r="H36" s="39">
        <v>7</v>
      </c>
      <c r="I36" s="39"/>
      <c r="J36" s="39"/>
      <c r="K36" s="39"/>
      <c r="L36" s="39"/>
      <c r="M36" s="39"/>
      <c r="N36" s="39"/>
      <c r="O36" s="39"/>
      <c r="P36" s="39"/>
      <c r="Q36" s="39"/>
      <c r="R36" s="39"/>
      <c r="S36" s="21">
        <f t="shared" si="4"/>
        <v>12</v>
      </c>
      <c r="T36" s="6"/>
      <c r="U36" s="5"/>
      <c r="V36" s="5">
        <f t="shared" si="5"/>
      </c>
      <c r="W36">
        <f t="shared" si="6"/>
        <v>12</v>
      </c>
      <c r="Y36" s="30" t="s">
        <v>53</v>
      </c>
      <c r="Z36" s="22"/>
    </row>
    <row r="37" spans="1:26" ht="15.75" customHeight="1">
      <c r="A37" s="73"/>
      <c r="B37" s="7" t="s">
        <v>48</v>
      </c>
      <c r="C37" s="7" t="s">
        <v>74</v>
      </c>
      <c r="D37" s="7" t="s">
        <v>51</v>
      </c>
      <c r="E37" s="7" t="s">
        <v>49</v>
      </c>
      <c r="F37" s="7" t="s">
        <v>50</v>
      </c>
      <c r="G37" s="39">
        <v>15</v>
      </c>
      <c r="H37" s="39">
        <v>12</v>
      </c>
      <c r="I37" s="39"/>
      <c r="J37" s="39"/>
      <c r="K37" s="39"/>
      <c r="L37" s="39"/>
      <c r="M37" s="39"/>
      <c r="N37" s="39"/>
      <c r="O37" s="39"/>
      <c r="P37" s="39"/>
      <c r="Q37" s="39"/>
      <c r="R37" s="39"/>
      <c r="S37" s="21">
        <f t="shared" si="4"/>
        <v>27</v>
      </c>
      <c r="T37" s="6"/>
      <c r="U37" s="5"/>
      <c r="V37" s="5">
        <f t="shared" si="5"/>
      </c>
      <c r="W37">
        <f t="shared" si="6"/>
        <v>27</v>
      </c>
      <c r="Y37" s="31">
        <f>Y35/Y33*100</f>
        <v>81.60377358490565</v>
      </c>
      <c r="Z37" s="31">
        <f>Z35/Z33*100</f>
        <v>86.95652173913044</v>
      </c>
    </row>
    <row r="38" spans="1:26" ht="15.75" customHeight="1">
      <c r="A38" s="74"/>
      <c r="B38" s="7"/>
      <c r="C38" s="7"/>
      <c r="D38" s="7"/>
      <c r="E38" s="7"/>
      <c r="F38" s="7"/>
      <c r="G38" s="39"/>
      <c r="H38" s="39"/>
      <c r="I38" s="39"/>
      <c r="J38" s="39"/>
      <c r="K38" s="39"/>
      <c r="L38" s="39"/>
      <c r="M38" s="39"/>
      <c r="N38" s="39"/>
      <c r="O38" s="39"/>
      <c r="P38" s="39"/>
      <c r="Q38" s="39"/>
      <c r="R38" s="39"/>
      <c r="S38" s="21">
        <f t="shared" si="4"/>
        <v>0</v>
      </c>
      <c r="T38" s="6"/>
      <c r="U38" s="5"/>
      <c r="V38" s="5">
        <f t="shared" si="5"/>
      </c>
      <c r="W38">
        <f t="shared" si="6"/>
      </c>
      <c r="Y38" s="22" t="s">
        <v>52</v>
      </c>
      <c r="Z38" s="22"/>
    </row>
    <row r="39" spans="1:26" ht="15.75" customHeight="1">
      <c r="A39" s="5"/>
      <c r="B39" s="5"/>
      <c r="C39" s="5"/>
      <c r="D39" s="5"/>
      <c r="E39" s="5"/>
      <c r="F39" s="9"/>
      <c r="G39" s="42"/>
      <c r="H39" s="42"/>
      <c r="I39" s="42"/>
      <c r="J39" s="42"/>
      <c r="K39" s="42"/>
      <c r="L39" s="42"/>
      <c r="M39" s="42"/>
      <c r="N39" s="42"/>
      <c r="O39" s="42"/>
      <c r="P39" s="42"/>
      <c r="Q39" s="42"/>
      <c r="R39" s="42"/>
      <c r="S39" s="43"/>
      <c r="T39" s="5"/>
      <c r="U39" s="5"/>
      <c r="V39" s="5"/>
      <c r="Y39" s="32">
        <f>S40/S6</f>
        <v>0.07438596491228071</v>
      </c>
      <c r="Z39" s="38">
        <f>Z33/Z6</f>
        <v>0.016986706056129987</v>
      </c>
    </row>
    <row r="40" spans="1:26" s="59" customFormat="1" ht="15.75" customHeight="1" thickBot="1">
      <c r="A40" s="51" t="s">
        <v>34</v>
      </c>
      <c r="B40" s="58"/>
      <c r="C40" s="58" t="s">
        <v>33</v>
      </c>
      <c r="F40" s="60" t="s">
        <v>93</v>
      </c>
      <c r="G40" s="61">
        <f aca="true" t="shared" si="7" ref="G40:S40">SUM(G28:G38)</f>
        <v>101</v>
      </c>
      <c r="H40" s="61">
        <f t="shared" si="7"/>
        <v>111</v>
      </c>
      <c r="I40" s="61">
        <f t="shared" si="7"/>
        <v>0</v>
      </c>
      <c r="J40" s="61">
        <f t="shared" si="7"/>
        <v>0</v>
      </c>
      <c r="K40" s="61">
        <f t="shared" si="7"/>
        <v>0</v>
      </c>
      <c r="L40" s="61">
        <f t="shared" si="7"/>
        <v>0</v>
      </c>
      <c r="M40" s="61">
        <f t="shared" si="7"/>
        <v>0</v>
      </c>
      <c r="N40" s="61">
        <f t="shared" si="7"/>
        <v>0</v>
      </c>
      <c r="O40" s="61">
        <f t="shared" si="7"/>
        <v>0</v>
      </c>
      <c r="P40" s="61">
        <f t="shared" si="7"/>
        <v>0</v>
      </c>
      <c r="Q40" s="61">
        <f t="shared" si="7"/>
        <v>0</v>
      </c>
      <c r="R40" s="61">
        <f t="shared" si="7"/>
        <v>0</v>
      </c>
      <c r="S40" s="61">
        <f t="shared" si="7"/>
        <v>212</v>
      </c>
      <c r="V40" s="62">
        <f>SUM(V28:V38)</f>
        <v>173</v>
      </c>
      <c r="W40" s="62">
        <f>SUM(W28:W38)</f>
        <v>39</v>
      </c>
      <c r="X40" s="62"/>
      <c r="Y40" s="58"/>
      <c r="Z40" s="58"/>
    </row>
    <row r="41" spans="1:26" s="59" customFormat="1" ht="15.75" customHeight="1" thickBot="1">
      <c r="A41" s="58"/>
      <c r="B41" s="58"/>
      <c r="C41" s="58" t="s">
        <v>32</v>
      </c>
      <c r="F41" s="62"/>
      <c r="G41" s="63"/>
      <c r="H41" s="63"/>
      <c r="I41" s="63"/>
      <c r="J41" s="63"/>
      <c r="K41" s="63"/>
      <c r="L41" s="63"/>
      <c r="M41" s="63"/>
      <c r="N41" s="63"/>
      <c r="O41" s="63"/>
      <c r="P41" s="63"/>
      <c r="Q41" s="63"/>
      <c r="R41" s="63"/>
      <c r="S41" s="63"/>
      <c r="V41" s="62"/>
      <c r="W41" s="62"/>
      <c r="X41" s="62"/>
      <c r="Y41" s="64" t="s">
        <v>112</v>
      </c>
      <c r="Z41" s="64" t="s">
        <v>54</v>
      </c>
    </row>
    <row r="42" spans="6:26" s="58" customFormat="1" ht="15.75" customHeight="1">
      <c r="F42" s="60" t="s">
        <v>101</v>
      </c>
      <c r="G42" s="61">
        <f aca="true" t="shared" si="8" ref="G42:S42">G26+G40</f>
        <v>599</v>
      </c>
      <c r="H42" s="61">
        <f t="shared" si="8"/>
        <v>668</v>
      </c>
      <c r="I42" s="61">
        <f t="shared" si="8"/>
        <v>0</v>
      </c>
      <c r="J42" s="61">
        <f t="shared" si="8"/>
        <v>0</v>
      </c>
      <c r="K42" s="61">
        <f t="shared" si="8"/>
        <v>0</v>
      </c>
      <c r="L42" s="61">
        <f t="shared" si="8"/>
        <v>0</v>
      </c>
      <c r="M42" s="61">
        <f t="shared" si="8"/>
        <v>0</v>
      </c>
      <c r="N42" s="61">
        <f t="shared" si="8"/>
        <v>0</v>
      </c>
      <c r="O42" s="61">
        <f t="shared" si="8"/>
        <v>0</v>
      </c>
      <c r="P42" s="61">
        <f t="shared" si="8"/>
        <v>0</v>
      </c>
      <c r="Q42" s="61">
        <f t="shared" si="8"/>
        <v>0</v>
      </c>
      <c r="R42" s="61">
        <f t="shared" si="8"/>
        <v>0</v>
      </c>
      <c r="S42" s="61">
        <f t="shared" si="8"/>
        <v>1267</v>
      </c>
      <c r="T42" s="59"/>
      <c r="U42" s="59"/>
      <c r="V42" s="62">
        <f>V26+V40</f>
        <v>1163</v>
      </c>
      <c r="W42" s="62">
        <f>W26+W40</f>
        <v>104</v>
      </c>
      <c r="X42" s="62"/>
      <c r="Y42" s="65" t="s">
        <v>92</v>
      </c>
      <c r="Z42" s="66"/>
    </row>
    <row r="43" spans="1:26" s="58" customFormat="1" ht="15.75" customHeight="1">
      <c r="A43" s="52" t="s">
        <v>37</v>
      </c>
      <c r="C43" s="58" t="s">
        <v>39</v>
      </c>
      <c r="R43" s="59"/>
      <c r="S43" s="59"/>
      <c r="T43" s="59"/>
      <c r="U43" s="59"/>
      <c r="V43" s="59"/>
      <c r="Y43" s="67">
        <f>Y23+Y33</f>
        <v>1267</v>
      </c>
      <c r="Z43" s="68">
        <f>Z23+Z33</f>
        <v>9230</v>
      </c>
    </row>
    <row r="44" spans="3:26" ht="15.75" customHeight="1">
      <c r="C44" t="s">
        <v>41</v>
      </c>
      <c r="K44" t="s">
        <v>114</v>
      </c>
      <c r="R44" s="5"/>
      <c r="S44" s="5"/>
      <c r="T44" s="5"/>
      <c r="U44" s="5"/>
      <c r="V44" s="5"/>
      <c r="Y44" s="22" t="s">
        <v>55</v>
      </c>
      <c r="Z44" s="46"/>
    </row>
    <row r="45" spans="3:26" ht="15.75" customHeight="1">
      <c r="C45" t="s">
        <v>40</v>
      </c>
      <c r="K45" t="s">
        <v>117</v>
      </c>
      <c r="Q45" s="5"/>
      <c r="R45" s="5"/>
      <c r="S45" s="5"/>
      <c r="T45" s="5"/>
      <c r="U45" s="5"/>
      <c r="V45" s="5"/>
      <c r="Y45" s="29">
        <f>Y25+Y35</f>
        <v>1163</v>
      </c>
      <c r="Z45" s="47">
        <f>Z25+Z35</f>
        <v>8700</v>
      </c>
    </row>
    <row r="46" spans="3:26" ht="15.75" customHeight="1">
      <c r="C46" s="14" t="s">
        <v>44</v>
      </c>
      <c r="E46" s="9" t="s">
        <v>38</v>
      </c>
      <c r="K46" t="s">
        <v>115</v>
      </c>
      <c r="Q46" s="5"/>
      <c r="R46" s="5"/>
      <c r="S46" s="5"/>
      <c r="T46" s="5"/>
      <c r="U46" s="5"/>
      <c r="V46" s="5"/>
      <c r="Y46" s="30" t="s">
        <v>98</v>
      </c>
      <c r="Z46" s="22"/>
    </row>
    <row r="47" spans="3:26" ht="15.75" customHeight="1">
      <c r="C47" s="14" t="s">
        <v>100</v>
      </c>
      <c r="K47" t="s">
        <v>116</v>
      </c>
      <c r="Q47" s="5"/>
      <c r="R47" s="5"/>
      <c r="S47" s="5"/>
      <c r="T47" s="5"/>
      <c r="U47" s="5"/>
      <c r="V47" s="5"/>
      <c r="Y47" s="31">
        <f>Y45/Y43*100</f>
        <v>91.79163378058406</v>
      </c>
      <c r="Z47" s="31">
        <f>Z45/Z43*100</f>
        <v>94.2578548212351</v>
      </c>
    </row>
    <row r="48" spans="3:26" ht="15.75" customHeight="1">
      <c r="C48" s="15" t="s">
        <v>43</v>
      </c>
      <c r="Q48" s="5"/>
      <c r="R48" s="5"/>
      <c r="S48" s="5"/>
      <c r="T48" s="5"/>
      <c r="U48" s="5"/>
      <c r="V48" s="5"/>
      <c r="Y48" s="22" t="s">
        <v>52</v>
      </c>
      <c r="Z48" s="22"/>
    </row>
    <row r="49" spans="7:26" ht="15.75" customHeight="1">
      <c r="G49" s="14"/>
      <c r="H49" s="14"/>
      <c r="Q49" s="5"/>
      <c r="R49" s="5"/>
      <c r="S49" s="5"/>
      <c r="T49" s="5"/>
      <c r="U49" s="5"/>
      <c r="V49" s="5"/>
      <c r="Y49" s="32">
        <f>Y43/S6</f>
        <v>0.44456140350877194</v>
      </c>
      <c r="Z49" s="38">
        <f>Z43/Z6</f>
        <v>0.6816838995568686</v>
      </c>
    </row>
    <row r="50" spans="5:22" ht="15.75" customHeight="1">
      <c r="E50" s="13"/>
      <c r="G50" s="14"/>
      <c r="H50" s="14"/>
      <c r="I50" s="14"/>
      <c r="J50" s="14"/>
      <c r="K50" s="14"/>
      <c r="L50" s="14"/>
      <c r="M50" s="14"/>
      <c r="N50" s="14"/>
      <c r="O50" s="14"/>
      <c r="P50" s="14"/>
      <c r="Q50" s="15"/>
      <c r="R50" s="5"/>
      <c r="S50" s="5"/>
      <c r="T50" s="5"/>
      <c r="U50" s="5"/>
      <c r="V50" s="5"/>
    </row>
    <row r="51" spans="5:22" ht="15.75" customHeight="1">
      <c r="E51" s="14"/>
      <c r="I51" s="14"/>
      <c r="J51" s="14"/>
      <c r="K51" s="14"/>
      <c r="L51" s="14"/>
      <c r="M51" s="14"/>
      <c r="N51" s="14"/>
      <c r="O51" s="14"/>
      <c r="P51" s="15"/>
      <c r="Q51" s="15"/>
      <c r="R51" s="5"/>
      <c r="S51" s="5"/>
      <c r="T51" s="5"/>
      <c r="U51" s="5"/>
      <c r="V51" s="5"/>
    </row>
    <row r="52" spans="17:22" ht="15.75" customHeight="1">
      <c r="Q52" s="5"/>
      <c r="R52" s="5"/>
      <c r="S52" s="5"/>
      <c r="T52" s="5"/>
      <c r="U52" s="5"/>
      <c r="V52" s="5"/>
    </row>
    <row r="53" spans="17:22" ht="13.5">
      <c r="Q53" s="5"/>
      <c r="R53" s="5"/>
      <c r="S53" s="5"/>
      <c r="T53" s="5"/>
      <c r="U53" s="5"/>
      <c r="V53" s="5"/>
    </row>
    <row r="54" spans="17:22" ht="13.5">
      <c r="Q54" s="5"/>
      <c r="R54" s="5"/>
      <c r="S54" s="5"/>
      <c r="T54" s="5"/>
      <c r="U54" s="5"/>
      <c r="V54" s="5"/>
    </row>
    <row r="55" spans="17:22" ht="13.5">
      <c r="Q55" s="5"/>
      <c r="R55" s="5"/>
      <c r="S55" s="5"/>
      <c r="T55" s="5"/>
      <c r="U55" s="5"/>
      <c r="V55" s="5"/>
    </row>
  </sheetData>
  <mergeCells count="4">
    <mergeCell ref="A10:A19"/>
    <mergeCell ref="A20:A24"/>
    <mergeCell ref="A28:A38"/>
    <mergeCell ref="Y1:Z2"/>
  </mergeCells>
  <printOptions/>
  <pageMargins left="0.35" right="0.26" top="0.49" bottom="0.38" header="0.3937007874015748" footer="0.2362204724409449"/>
  <pageSetup horizontalDpi="300" verticalDpi="300" orientation="landscape" paperSize="8" r:id="rId1"/>
</worksheet>
</file>

<file path=xl/worksheets/sheet2.xml><?xml version="1.0" encoding="utf-8"?>
<worksheet xmlns="http://schemas.openxmlformats.org/spreadsheetml/2006/main" xmlns:r="http://schemas.openxmlformats.org/officeDocument/2006/relationships">
  <dimension ref="A1:T47"/>
  <sheetViews>
    <sheetView workbookViewId="0" topLeftCell="A1">
      <selection activeCell="A15" sqref="A15"/>
    </sheetView>
  </sheetViews>
  <sheetFormatPr defaultColWidth="9.00390625" defaultRowHeight="13.5"/>
  <cols>
    <col min="1" max="1" width="9.125" style="0" customWidth="1"/>
    <col min="2" max="2" width="7.00390625" style="0" customWidth="1"/>
    <col min="3" max="3" width="13.75390625" style="0" customWidth="1"/>
    <col min="4" max="4" width="38.50390625" style="0" customWidth="1"/>
    <col min="5" max="5" width="4.875" style="0" customWidth="1"/>
    <col min="6" max="6" width="7.375" style="0" customWidth="1"/>
    <col min="7" max="7" width="10.625" style="0" customWidth="1"/>
    <col min="10" max="10" width="9.25390625" style="0" bestFit="1" customWidth="1"/>
  </cols>
  <sheetData>
    <row r="1" spans="1:20" ht="21">
      <c r="A1" s="3" t="s">
        <v>124</v>
      </c>
      <c r="D1" s="3"/>
      <c r="E1" s="17"/>
      <c r="H1" s="4"/>
      <c r="M1" s="5"/>
      <c r="Q1" s="5"/>
      <c r="R1" s="9"/>
      <c r="T1" s="5"/>
    </row>
    <row r="2" spans="1:20" ht="15.75" customHeight="1">
      <c r="A2" s="3"/>
      <c r="E2" s="17"/>
      <c r="H2" s="4"/>
      <c r="M2" s="5"/>
      <c r="Q2" s="5"/>
      <c r="R2" s="9"/>
      <c r="T2" s="5"/>
    </row>
    <row r="3" spans="4:20" ht="15" thickBot="1">
      <c r="D3" s="4"/>
      <c r="R3" s="8" t="s">
        <v>120</v>
      </c>
      <c r="S3" s="7"/>
      <c r="T3" s="7" t="s">
        <v>125</v>
      </c>
    </row>
    <row r="4" spans="1:4" ht="15" thickBot="1">
      <c r="A4" s="55" t="s">
        <v>36</v>
      </c>
      <c r="B4" s="54"/>
      <c r="D4" s="56" t="s">
        <v>121</v>
      </c>
    </row>
    <row r="6" spans="1:20" ht="13.5">
      <c r="A6" s="7" t="s">
        <v>26</v>
      </c>
      <c r="B6" s="8" t="s">
        <v>69</v>
      </c>
      <c r="C6" s="16" t="s">
        <v>25</v>
      </c>
      <c r="D6" s="16" t="s">
        <v>68</v>
      </c>
      <c r="E6" s="7" t="s">
        <v>22</v>
      </c>
      <c r="F6" s="16" t="s">
        <v>27</v>
      </c>
      <c r="G6" s="50" t="s">
        <v>56</v>
      </c>
      <c r="H6" s="53">
        <v>39908</v>
      </c>
      <c r="I6" s="53">
        <v>39914</v>
      </c>
      <c r="J6" s="53"/>
      <c r="K6" s="16"/>
      <c r="L6" s="16"/>
      <c r="M6" s="16"/>
      <c r="N6" s="16"/>
      <c r="O6" s="16"/>
      <c r="P6" s="16"/>
      <c r="Q6" s="16"/>
      <c r="R6" s="16"/>
      <c r="S6" s="16"/>
      <c r="T6" s="16" t="s">
        <v>16</v>
      </c>
    </row>
    <row r="7" spans="2:20" ht="13.5">
      <c r="B7" s="5"/>
      <c r="C7" s="5"/>
      <c r="D7" s="5"/>
      <c r="E7" s="5"/>
      <c r="F7" s="5"/>
      <c r="G7" s="5"/>
      <c r="H7" s="41"/>
      <c r="I7" s="41"/>
      <c r="J7" s="41"/>
      <c r="K7" s="41"/>
      <c r="L7" s="41"/>
      <c r="M7" s="41"/>
      <c r="N7" s="41"/>
      <c r="O7" s="41"/>
      <c r="P7" s="41"/>
      <c r="Q7" s="41"/>
      <c r="R7" s="41"/>
      <c r="S7" s="41"/>
      <c r="T7" s="41"/>
    </row>
    <row r="8" spans="1:20" ht="13.5">
      <c r="A8" s="7" t="s">
        <v>0</v>
      </c>
      <c r="B8" s="69" t="s">
        <v>109</v>
      </c>
      <c r="C8" s="7" t="s">
        <v>1</v>
      </c>
      <c r="D8" s="7" t="s">
        <v>64</v>
      </c>
      <c r="E8" s="7" t="s">
        <v>51</v>
      </c>
      <c r="F8" s="8" t="s">
        <v>28</v>
      </c>
      <c r="G8" s="8" t="s">
        <v>102</v>
      </c>
      <c r="H8" s="39">
        <v>46</v>
      </c>
      <c r="I8" s="39">
        <v>55</v>
      </c>
      <c r="J8" s="39"/>
      <c r="K8" s="39"/>
      <c r="L8" s="39"/>
      <c r="M8" s="39"/>
      <c r="N8" s="39"/>
      <c r="O8" s="39"/>
      <c r="P8" s="39"/>
      <c r="Q8" s="39"/>
      <c r="R8" s="39"/>
      <c r="S8" s="39"/>
      <c r="T8" s="21">
        <f aca="true" t="shared" si="0" ref="T8:T22">SUM(H8:S8)</f>
        <v>101</v>
      </c>
    </row>
    <row r="9" spans="2:20" ht="13.5">
      <c r="B9" s="70"/>
      <c r="C9" s="7" t="s">
        <v>63</v>
      </c>
      <c r="D9" s="7" t="s">
        <v>67</v>
      </c>
      <c r="E9" s="7" t="s">
        <v>51</v>
      </c>
      <c r="F9" s="8" t="s">
        <v>28</v>
      </c>
      <c r="G9" s="8" t="s">
        <v>18</v>
      </c>
      <c r="H9" s="39">
        <v>5</v>
      </c>
      <c r="I9" s="39">
        <v>8</v>
      </c>
      <c r="J9" s="39"/>
      <c r="K9" s="39"/>
      <c r="L9" s="39"/>
      <c r="M9" s="39"/>
      <c r="N9" s="39"/>
      <c r="O9" s="39"/>
      <c r="P9" s="39"/>
      <c r="Q9" s="39"/>
      <c r="R9" s="39"/>
      <c r="S9" s="39"/>
      <c r="T9" s="21">
        <f t="shared" si="0"/>
        <v>13</v>
      </c>
    </row>
    <row r="10" spans="2:20" ht="13.5">
      <c r="B10" s="70"/>
      <c r="C10" s="7" t="s">
        <v>2</v>
      </c>
      <c r="D10" s="7" t="s">
        <v>66</v>
      </c>
      <c r="E10" s="7" t="s">
        <v>51</v>
      </c>
      <c r="F10" s="8" t="s">
        <v>28</v>
      </c>
      <c r="G10" s="8" t="s">
        <v>102</v>
      </c>
      <c r="H10" s="39">
        <v>355</v>
      </c>
      <c r="I10" s="39">
        <v>420</v>
      </c>
      <c r="J10" s="39"/>
      <c r="K10" s="39"/>
      <c r="L10" s="39"/>
      <c r="M10" s="39"/>
      <c r="N10" s="39"/>
      <c r="O10" s="39"/>
      <c r="P10" s="39"/>
      <c r="Q10" s="39"/>
      <c r="R10" s="39"/>
      <c r="S10" s="39"/>
      <c r="T10" s="21">
        <f t="shared" si="0"/>
        <v>775</v>
      </c>
    </row>
    <row r="11" spans="2:20" ht="13.5">
      <c r="B11" s="70"/>
      <c r="C11" s="7" t="s">
        <v>59</v>
      </c>
      <c r="D11" s="7" t="s">
        <v>107</v>
      </c>
      <c r="E11" s="7" t="s">
        <v>23</v>
      </c>
      <c r="F11" s="8" t="s">
        <v>28</v>
      </c>
      <c r="G11" s="8" t="s">
        <v>102</v>
      </c>
      <c r="H11" s="39">
        <v>12</v>
      </c>
      <c r="I11" s="39"/>
      <c r="J11" s="39"/>
      <c r="K11" s="39"/>
      <c r="L11" s="39"/>
      <c r="M11" s="39"/>
      <c r="N11" s="39"/>
      <c r="O11" s="39"/>
      <c r="P11" s="39"/>
      <c r="Q11" s="39"/>
      <c r="R11" s="39"/>
      <c r="S11" s="39"/>
      <c r="T11" s="21">
        <f t="shared" si="0"/>
        <v>12</v>
      </c>
    </row>
    <row r="12" spans="2:20" ht="13.5">
      <c r="B12" s="70"/>
      <c r="C12" s="7" t="s">
        <v>72</v>
      </c>
      <c r="D12" s="7" t="s">
        <v>61</v>
      </c>
      <c r="E12" s="7" t="s">
        <v>23</v>
      </c>
      <c r="F12" s="8" t="s">
        <v>28</v>
      </c>
      <c r="G12" s="8" t="s">
        <v>102</v>
      </c>
      <c r="H12" s="39">
        <v>7</v>
      </c>
      <c r="I12" s="39"/>
      <c r="J12" s="39"/>
      <c r="K12" s="39"/>
      <c r="L12" s="39"/>
      <c r="M12" s="39"/>
      <c r="N12" s="39"/>
      <c r="O12" s="39"/>
      <c r="P12" s="39"/>
      <c r="Q12" s="39"/>
      <c r="R12" s="39"/>
      <c r="S12" s="39"/>
      <c r="T12" s="21">
        <f t="shared" si="0"/>
        <v>7</v>
      </c>
    </row>
    <row r="13" spans="2:20" ht="13.5">
      <c r="B13" s="70"/>
      <c r="C13" s="7" t="s">
        <v>20</v>
      </c>
      <c r="D13" s="7" t="s">
        <v>70</v>
      </c>
      <c r="E13" s="7" t="s">
        <v>51</v>
      </c>
      <c r="F13" s="8" t="s">
        <v>29</v>
      </c>
      <c r="G13" s="8" t="s">
        <v>103</v>
      </c>
      <c r="H13" s="39">
        <v>36</v>
      </c>
      <c r="I13" s="39">
        <v>44</v>
      </c>
      <c r="J13" s="39"/>
      <c r="K13" s="39"/>
      <c r="L13" s="39"/>
      <c r="M13" s="39"/>
      <c r="N13" s="39"/>
      <c r="O13" s="39"/>
      <c r="P13" s="39"/>
      <c r="Q13" s="39"/>
      <c r="R13" s="39"/>
      <c r="S13" s="39"/>
      <c r="T13" s="21">
        <f t="shared" si="0"/>
        <v>80</v>
      </c>
    </row>
    <row r="14" spans="2:20" ht="13.5">
      <c r="B14" s="70"/>
      <c r="C14" s="20" t="s">
        <v>80</v>
      </c>
      <c r="D14" s="20" t="s">
        <v>81</v>
      </c>
      <c r="E14" s="20" t="s">
        <v>23</v>
      </c>
      <c r="F14" s="18" t="s">
        <v>29</v>
      </c>
      <c r="G14" s="18" t="s">
        <v>18</v>
      </c>
      <c r="H14" s="39"/>
      <c r="I14" s="39"/>
      <c r="J14" s="39"/>
      <c r="K14" s="39"/>
      <c r="L14" s="39"/>
      <c r="M14" s="39"/>
      <c r="N14" s="39"/>
      <c r="O14" s="39"/>
      <c r="P14" s="39"/>
      <c r="Q14" s="39"/>
      <c r="R14" s="39"/>
      <c r="S14" s="39"/>
      <c r="T14" s="21">
        <f t="shared" si="0"/>
        <v>0</v>
      </c>
    </row>
    <row r="15" spans="2:20" ht="13.5">
      <c r="B15" s="70"/>
      <c r="C15" s="20" t="s">
        <v>82</v>
      </c>
      <c r="D15" s="20" t="s">
        <v>83</v>
      </c>
      <c r="E15" s="7" t="s">
        <v>23</v>
      </c>
      <c r="F15" s="18" t="s">
        <v>28</v>
      </c>
      <c r="G15" s="18" t="s">
        <v>18</v>
      </c>
      <c r="H15" s="39"/>
      <c r="I15" s="39"/>
      <c r="J15" s="39"/>
      <c r="K15" s="39"/>
      <c r="L15" s="39"/>
      <c r="M15" s="39"/>
      <c r="N15" s="39"/>
      <c r="O15" s="39"/>
      <c r="P15" s="39"/>
      <c r="Q15" s="39"/>
      <c r="R15" s="39"/>
      <c r="S15" s="39"/>
      <c r="T15" s="21">
        <f t="shared" si="0"/>
        <v>0</v>
      </c>
    </row>
    <row r="16" spans="2:20" ht="13.5">
      <c r="B16" s="70"/>
      <c r="C16" s="7" t="s">
        <v>48</v>
      </c>
      <c r="D16" s="7" t="s">
        <v>60</v>
      </c>
      <c r="E16" s="7" t="s">
        <v>51</v>
      </c>
      <c r="F16" s="8" t="s">
        <v>49</v>
      </c>
      <c r="G16" s="8" t="s">
        <v>50</v>
      </c>
      <c r="H16" s="39">
        <v>16</v>
      </c>
      <c r="I16" s="39">
        <v>12</v>
      </c>
      <c r="J16" s="39"/>
      <c r="K16" s="39"/>
      <c r="L16" s="39"/>
      <c r="M16" s="39"/>
      <c r="N16" s="39"/>
      <c r="O16" s="39"/>
      <c r="P16" s="39"/>
      <c r="Q16" s="39"/>
      <c r="R16" s="39"/>
      <c r="S16" s="39"/>
      <c r="T16" s="21">
        <f t="shared" si="0"/>
        <v>28</v>
      </c>
    </row>
    <row r="17" spans="2:20" ht="13.5">
      <c r="B17" s="71"/>
      <c r="C17" s="7"/>
      <c r="D17" s="7"/>
      <c r="E17" s="7"/>
      <c r="F17" s="8"/>
      <c r="G17" s="8"/>
      <c r="H17" s="39"/>
      <c r="I17" s="39"/>
      <c r="J17" s="39"/>
      <c r="K17" s="39"/>
      <c r="L17" s="39"/>
      <c r="M17" s="39"/>
      <c r="N17" s="39"/>
      <c r="O17" s="39"/>
      <c r="P17" s="39"/>
      <c r="Q17" s="39"/>
      <c r="R17" s="39"/>
      <c r="S17" s="39"/>
      <c r="T17" s="21">
        <f t="shared" si="0"/>
        <v>0</v>
      </c>
    </row>
    <row r="18" spans="2:20" ht="13.5">
      <c r="B18" s="69" t="s">
        <v>99</v>
      </c>
      <c r="C18" s="7" t="s">
        <v>3</v>
      </c>
      <c r="D18" s="7" t="s">
        <v>84</v>
      </c>
      <c r="E18" s="7" t="s">
        <v>30</v>
      </c>
      <c r="F18" s="8" t="s">
        <v>28</v>
      </c>
      <c r="G18" s="8" t="s">
        <v>102</v>
      </c>
      <c r="H18" s="39">
        <v>15</v>
      </c>
      <c r="I18" s="39"/>
      <c r="J18" s="39"/>
      <c r="K18" s="39"/>
      <c r="L18" s="39"/>
      <c r="M18" s="39"/>
      <c r="N18" s="39"/>
      <c r="O18" s="39"/>
      <c r="P18" s="39"/>
      <c r="Q18" s="39"/>
      <c r="R18" s="39"/>
      <c r="S18" s="39"/>
      <c r="T18" s="21">
        <f t="shared" si="0"/>
        <v>15</v>
      </c>
    </row>
    <row r="19" spans="2:20" ht="13.5">
      <c r="B19" s="70"/>
      <c r="C19" s="7" t="s">
        <v>62</v>
      </c>
      <c r="D19" s="7" t="s">
        <v>85</v>
      </c>
      <c r="E19" s="7" t="s">
        <v>24</v>
      </c>
      <c r="F19" s="8" t="s">
        <v>28</v>
      </c>
      <c r="G19" s="8" t="s">
        <v>18</v>
      </c>
      <c r="H19" s="39"/>
      <c r="I19" s="39">
        <v>8</v>
      </c>
      <c r="J19" s="39"/>
      <c r="K19" s="39"/>
      <c r="L19" s="39"/>
      <c r="M19" s="39"/>
      <c r="N19" s="39"/>
      <c r="O19" s="39"/>
      <c r="P19" s="39"/>
      <c r="Q19" s="39"/>
      <c r="R19" s="39"/>
      <c r="S19" s="39"/>
      <c r="T19" s="21">
        <f t="shared" si="0"/>
        <v>8</v>
      </c>
    </row>
    <row r="20" spans="2:20" ht="13.5">
      <c r="B20" s="70"/>
      <c r="C20" s="7" t="s">
        <v>59</v>
      </c>
      <c r="D20" s="7" t="s">
        <v>71</v>
      </c>
      <c r="E20" s="7" t="s">
        <v>46</v>
      </c>
      <c r="F20" s="8" t="s">
        <v>47</v>
      </c>
      <c r="G20" s="8" t="s">
        <v>18</v>
      </c>
      <c r="H20" s="39"/>
      <c r="I20" s="39">
        <v>2</v>
      </c>
      <c r="J20" s="39"/>
      <c r="K20" s="39"/>
      <c r="L20" s="39"/>
      <c r="M20" s="39"/>
      <c r="N20" s="39"/>
      <c r="O20" s="39"/>
      <c r="P20" s="39"/>
      <c r="Q20" s="39"/>
      <c r="R20" s="39"/>
      <c r="S20" s="39"/>
      <c r="T20" s="21">
        <f t="shared" si="0"/>
        <v>2</v>
      </c>
    </row>
    <row r="21" spans="2:20" ht="13.5">
      <c r="B21" s="70"/>
      <c r="C21" s="7" t="s">
        <v>87</v>
      </c>
      <c r="D21" s="7" t="s">
        <v>86</v>
      </c>
      <c r="E21" s="7" t="s">
        <v>23</v>
      </c>
      <c r="F21" s="8" t="s">
        <v>28</v>
      </c>
      <c r="G21" s="8" t="s">
        <v>18</v>
      </c>
      <c r="H21" s="39">
        <v>6</v>
      </c>
      <c r="I21" s="39">
        <v>8</v>
      </c>
      <c r="J21" s="39"/>
      <c r="K21" s="39"/>
      <c r="L21" s="39"/>
      <c r="M21" s="39"/>
      <c r="N21" s="39"/>
      <c r="O21" s="39"/>
      <c r="P21" s="39"/>
      <c r="Q21" s="39"/>
      <c r="R21" s="39"/>
      <c r="S21" s="39"/>
      <c r="T21" s="21">
        <f t="shared" si="0"/>
        <v>14</v>
      </c>
    </row>
    <row r="22" spans="2:20" ht="13.5">
      <c r="B22" s="71"/>
      <c r="C22" s="7"/>
      <c r="D22" s="7"/>
      <c r="E22" s="7"/>
      <c r="F22" s="8"/>
      <c r="G22" s="8"/>
      <c r="H22" s="39"/>
      <c r="I22" s="39"/>
      <c r="J22" s="39"/>
      <c r="K22" s="39"/>
      <c r="L22" s="39"/>
      <c r="M22" s="39"/>
      <c r="N22" s="39"/>
      <c r="O22" s="39"/>
      <c r="P22" s="39"/>
      <c r="Q22" s="39"/>
      <c r="R22" s="39"/>
      <c r="S22" s="39"/>
      <c r="T22" s="21">
        <f t="shared" si="0"/>
        <v>0</v>
      </c>
    </row>
    <row r="23" spans="2:20" ht="13.5">
      <c r="B23" s="26"/>
      <c r="C23" s="5"/>
      <c r="D23" s="5"/>
      <c r="E23" s="5"/>
      <c r="F23" s="15"/>
      <c r="G23" s="13"/>
      <c r="H23" s="42"/>
      <c r="I23" s="42"/>
      <c r="J23" s="42"/>
      <c r="K23" s="42"/>
      <c r="L23" s="42"/>
      <c r="M23" s="42"/>
      <c r="N23" s="42"/>
      <c r="O23" s="42"/>
      <c r="P23" s="42"/>
      <c r="Q23" s="42"/>
      <c r="R23" s="42"/>
      <c r="S23" s="42"/>
      <c r="T23" s="43"/>
    </row>
    <row r="24" spans="2:20" s="14" customFormat="1" ht="13.5">
      <c r="B24" s="15"/>
      <c r="C24" s="15"/>
      <c r="D24" s="15"/>
      <c r="E24" s="15"/>
      <c r="F24" s="15"/>
      <c r="G24" s="18" t="s">
        <v>93</v>
      </c>
      <c r="H24" s="21">
        <f aca="true" t="shared" si="1" ref="H24:T24">SUM(H8:H22)</f>
        <v>498</v>
      </c>
      <c r="I24" s="21">
        <f t="shared" si="1"/>
        <v>557</v>
      </c>
      <c r="J24" s="21">
        <f t="shared" si="1"/>
        <v>0</v>
      </c>
      <c r="K24" s="21">
        <f t="shared" si="1"/>
        <v>0</v>
      </c>
      <c r="L24" s="21">
        <f t="shared" si="1"/>
        <v>0</v>
      </c>
      <c r="M24" s="21">
        <f t="shared" si="1"/>
        <v>0</v>
      </c>
      <c r="N24" s="21">
        <f t="shared" si="1"/>
        <v>0</v>
      </c>
      <c r="O24" s="21">
        <f t="shared" si="1"/>
        <v>0</v>
      </c>
      <c r="P24" s="21">
        <f t="shared" si="1"/>
        <v>0</v>
      </c>
      <c r="Q24" s="21">
        <f t="shared" si="1"/>
        <v>0</v>
      </c>
      <c r="R24" s="21">
        <f t="shared" si="1"/>
        <v>0</v>
      </c>
      <c r="S24" s="21">
        <f t="shared" si="1"/>
        <v>0</v>
      </c>
      <c r="T24" s="21">
        <f t="shared" si="1"/>
        <v>1055</v>
      </c>
    </row>
    <row r="25" spans="2:20" ht="13.5">
      <c r="B25" s="5"/>
      <c r="C25" s="5"/>
      <c r="D25" s="5"/>
      <c r="E25" s="5"/>
      <c r="F25" s="5"/>
      <c r="G25" s="19"/>
      <c r="H25" s="44"/>
      <c r="I25" s="44"/>
      <c r="J25" s="44"/>
      <c r="K25" s="44"/>
      <c r="L25" s="44"/>
      <c r="M25" s="44"/>
      <c r="N25" s="44"/>
      <c r="O25" s="44"/>
      <c r="P25" s="44"/>
      <c r="Q25" s="44"/>
      <c r="R25" s="44"/>
      <c r="S25" s="44"/>
      <c r="T25" s="44"/>
    </row>
    <row r="26" spans="1:20" ht="13.5">
      <c r="A26" s="7" t="s">
        <v>21</v>
      </c>
      <c r="B26" s="72" t="s">
        <v>21</v>
      </c>
      <c r="C26" s="7" t="s">
        <v>62</v>
      </c>
      <c r="D26" s="7" t="s">
        <v>58</v>
      </c>
      <c r="E26" s="7" t="s">
        <v>51</v>
      </c>
      <c r="F26" s="7" t="s">
        <v>28</v>
      </c>
      <c r="G26" s="7" t="s">
        <v>17</v>
      </c>
      <c r="H26" s="39">
        <v>5</v>
      </c>
      <c r="I26" s="39">
        <v>9</v>
      </c>
      <c r="J26" s="39"/>
      <c r="K26" s="39"/>
      <c r="L26" s="39"/>
      <c r="M26" s="39"/>
      <c r="N26" s="39"/>
      <c r="O26" s="39"/>
      <c r="P26" s="39"/>
      <c r="Q26" s="39"/>
      <c r="R26" s="39"/>
      <c r="S26" s="39"/>
      <c r="T26" s="21">
        <f aca="true" t="shared" si="2" ref="T26:T36">SUM(H26:S26)</f>
        <v>14</v>
      </c>
    </row>
    <row r="27" spans="2:20" ht="13.5">
      <c r="B27" s="73"/>
      <c r="C27" s="7"/>
      <c r="D27" s="20" t="s">
        <v>77</v>
      </c>
      <c r="E27" s="20" t="s">
        <v>23</v>
      </c>
      <c r="F27" s="20" t="s">
        <v>28</v>
      </c>
      <c r="G27" s="20" t="s">
        <v>42</v>
      </c>
      <c r="H27" s="39"/>
      <c r="I27" s="39"/>
      <c r="J27" s="39"/>
      <c r="K27" s="39"/>
      <c r="L27" s="39"/>
      <c r="M27" s="39"/>
      <c r="N27" s="39"/>
      <c r="O27" s="39"/>
      <c r="P27" s="39"/>
      <c r="Q27" s="39"/>
      <c r="R27" s="39"/>
      <c r="S27" s="39"/>
      <c r="T27" s="21">
        <f t="shared" si="2"/>
        <v>0</v>
      </c>
    </row>
    <row r="28" spans="2:20" ht="13.5">
      <c r="B28" s="73"/>
      <c r="C28" s="7" t="s">
        <v>59</v>
      </c>
      <c r="D28" s="7" t="s">
        <v>79</v>
      </c>
      <c r="E28" s="7" t="s">
        <v>51</v>
      </c>
      <c r="F28" s="7" t="s">
        <v>28</v>
      </c>
      <c r="G28" s="7" t="s">
        <v>19</v>
      </c>
      <c r="H28" s="39">
        <v>8</v>
      </c>
      <c r="I28" s="39">
        <v>10</v>
      </c>
      <c r="J28" s="39"/>
      <c r="K28" s="39"/>
      <c r="L28" s="39"/>
      <c r="M28" s="39"/>
      <c r="N28" s="39"/>
      <c r="O28" s="39"/>
      <c r="P28" s="39"/>
      <c r="Q28" s="39"/>
      <c r="R28" s="39"/>
      <c r="S28" s="39"/>
      <c r="T28" s="21">
        <f t="shared" si="2"/>
        <v>18</v>
      </c>
    </row>
    <row r="29" spans="2:20" ht="13.5">
      <c r="B29" s="73"/>
      <c r="C29" s="7"/>
      <c r="D29" s="20" t="s">
        <v>78</v>
      </c>
      <c r="E29" s="20" t="s">
        <v>23</v>
      </c>
      <c r="F29" s="20" t="s">
        <v>28</v>
      </c>
      <c r="G29" s="20" t="s">
        <v>42</v>
      </c>
      <c r="H29" s="39"/>
      <c r="I29" s="39"/>
      <c r="J29" s="39"/>
      <c r="K29" s="39"/>
      <c r="L29" s="39"/>
      <c r="M29" s="39"/>
      <c r="N29" s="39"/>
      <c r="O29" s="39"/>
      <c r="P29" s="39"/>
      <c r="Q29" s="39"/>
      <c r="R29" s="39"/>
      <c r="S29" s="39"/>
      <c r="T29" s="21">
        <f t="shared" si="2"/>
        <v>0</v>
      </c>
    </row>
    <row r="30" spans="2:20" ht="13.5">
      <c r="B30" s="73"/>
      <c r="C30" s="7" t="s">
        <v>72</v>
      </c>
      <c r="D30" s="7" t="s">
        <v>88</v>
      </c>
      <c r="E30" s="7" t="s">
        <v>51</v>
      </c>
      <c r="F30" s="7" t="s">
        <v>28</v>
      </c>
      <c r="G30" s="7" t="s">
        <v>19</v>
      </c>
      <c r="H30" s="39"/>
      <c r="I30" s="39"/>
      <c r="J30" s="39"/>
      <c r="K30" s="39"/>
      <c r="L30" s="39"/>
      <c r="M30" s="39"/>
      <c r="N30" s="39"/>
      <c r="O30" s="39"/>
      <c r="P30" s="39"/>
      <c r="Q30" s="39"/>
      <c r="R30" s="39"/>
      <c r="S30" s="39"/>
      <c r="T30" s="21">
        <f t="shared" si="2"/>
        <v>0</v>
      </c>
    </row>
    <row r="31" spans="2:20" ht="13.5">
      <c r="B31" s="73"/>
      <c r="C31" s="7" t="s">
        <v>73</v>
      </c>
      <c r="D31" s="7" t="s">
        <v>57</v>
      </c>
      <c r="E31" s="7" t="s">
        <v>51</v>
      </c>
      <c r="F31" s="7" t="s">
        <v>29</v>
      </c>
      <c r="G31" s="7" t="s">
        <v>19</v>
      </c>
      <c r="H31" s="39">
        <v>35</v>
      </c>
      <c r="I31" s="39">
        <v>28</v>
      </c>
      <c r="J31" s="39"/>
      <c r="K31" s="39"/>
      <c r="L31" s="39"/>
      <c r="M31" s="39"/>
      <c r="N31" s="39"/>
      <c r="O31" s="39"/>
      <c r="P31" s="39"/>
      <c r="Q31" s="39"/>
      <c r="R31" s="39"/>
      <c r="S31" s="39"/>
      <c r="T31" s="21">
        <f t="shared" si="2"/>
        <v>63</v>
      </c>
    </row>
    <row r="32" spans="2:20" ht="13.5">
      <c r="B32" s="73"/>
      <c r="C32" s="7" t="s">
        <v>63</v>
      </c>
      <c r="D32" s="7" t="s">
        <v>65</v>
      </c>
      <c r="E32" s="7" t="s">
        <v>51</v>
      </c>
      <c r="F32" s="7" t="s">
        <v>29</v>
      </c>
      <c r="G32" s="7" t="s">
        <v>19</v>
      </c>
      <c r="H32" s="39">
        <v>8</v>
      </c>
      <c r="I32" s="39">
        <v>11</v>
      </c>
      <c r="J32" s="39"/>
      <c r="K32" s="39"/>
      <c r="L32" s="39"/>
      <c r="M32" s="39"/>
      <c r="N32" s="39"/>
      <c r="O32" s="39"/>
      <c r="P32" s="39"/>
      <c r="Q32" s="39"/>
      <c r="R32" s="39"/>
      <c r="S32" s="39"/>
      <c r="T32" s="21">
        <f t="shared" si="2"/>
        <v>19</v>
      </c>
    </row>
    <row r="33" spans="2:20" ht="13.5">
      <c r="B33" s="73"/>
      <c r="C33" s="7"/>
      <c r="D33" s="20" t="s">
        <v>75</v>
      </c>
      <c r="E33" s="20" t="s">
        <v>23</v>
      </c>
      <c r="F33" s="20" t="s">
        <v>29</v>
      </c>
      <c r="G33" s="20" t="s">
        <v>42</v>
      </c>
      <c r="H33" s="39">
        <v>25</v>
      </c>
      <c r="I33" s="39">
        <v>34</v>
      </c>
      <c r="J33" s="39"/>
      <c r="K33" s="39"/>
      <c r="L33" s="39"/>
      <c r="M33" s="39"/>
      <c r="N33" s="39"/>
      <c r="O33" s="39"/>
      <c r="P33" s="39"/>
      <c r="Q33" s="39"/>
      <c r="R33" s="39"/>
      <c r="S33" s="39"/>
      <c r="T33" s="21">
        <f t="shared" si="2"/>
        <v>59</v>
      </c>
    </row>
    <row r="34" spans="2:20" ht="13.5">
      <c r="B34" s="73"/>
      <c r="C34" s="7" t="s">
        <v>63</v>
      </c>
      <c r="D34" s="7" t="s">
        <v>76</v>
      </c>
      <c r="E34" s="7" t="s">
        <v>51</v>
      </c>
      <c r="F34" s="7" t="s">
        <v>29</v>
      </c>
      <c r="G34" s="7" t="s">
        <v>18</v>
      </c>
      <c r="H34" s="39">
        <v>5</v>
      </c>
      <c r="I34" s="39">
        <v>7</v>
      </c>
      <c r="J34" s="39"/>
      <c r="K34" s="39"/>
      <c r="L34" s="39"/>
      <c r="M34" s="39"/>
      <c r="N34" s="39"/>
      <c r="O34" s="39"/>
      <c r="P34" s="39"/>
      <c r="Q34" s="39"/>
      <c r="R34" s="39"/>
      <c r="S34" s="39"/>
      <c r="T34" s="21">
        <f t="shared" si="2"/>
        <v>12</v>
      </c>
    </row>
    <row r="35" spans="2:20" ht="13.5">
      <c r="B35" s="73"/>
      <c r="C35" s="7" t="s">
        <v>48</v>
      </c>
      <c r="D35" s="7" t="s">
        <v>74</v>
      </c>
      <c r="E35" s="7" t="s">
        <v>51</v>
      </c>
      <c r="F35" s="7" t="s">
        <v>49</v>
      </c>
      <c r="G35" s="7" t="s">
        <v>50</v>
      </c>
      <c r="H35" s="39">
        <v>15</v>
      </c>
      <c r="I35" s="39">
        <v>12</v>
      </c>
      <c r="J35" s="39"/>
      <c r="K35" s="39"/>
      <c r="L35" s="39"/>
      <c r="M35" s="39"/>
      <c r="N35" s="39"/>
      <c r="O35" s="39"/>
      <c r="P35" s="39"/>
      <c r="Q35" s="39"/>
      <c r="R35" s="39"/>
      <c r="S35" s="39"/>
      <c r="T35" s="21">
        <f t="shared" si="2"/>
        <v>27</v>
      </c>
    </row>
    <row r="36" spans="2:20" ht="13.5">
      <c r="B36" s="74"/>
      <c r="C36" s="7"/>
      <c r="D36" s="7"/>
      <c r="E36" s="7"/>
      <c r="F36" s="7"/>
      <c r="G36" s="7"/>
      <c r="H36" s="39"/>
      <c r="I36" s="39"/>
      <c r="J36" s="39"/>
      <c r="K36" s="39"/>
      <c r="L36" s="39"/>
      <c r="M36" s="39"/>
      <c r="N36" s="39"/>
      <c r="O36" s="39"/>
      <c r="P36" s="39"/>
      <c r="Q36" s="39"/>
      <c r="R36" s="39"/>
      <c r="S36" s="39"/>
      <c r="T36" s="21">
        <f t="shared" si="2"/>
        <v>0</v>
      </c>
    </row>
    <row r="37" spans="2:20" ht="13.5">
      <c r="B37" s="5"/>
      <c r="C37" s="5"/>
      <c r="D37" s="5"/>
      <c r="E37" s="5"/>
      <c r="F37" s="5"/>
      <c r="G37" s="9"/>
      <c r="H37" s="42"/>
      <c r="I37" s="42"/>
      <c r="J37" s="42"/>
      <c r="K37" s="42"/>
      <c r="L37" s="42"/>
      <c r="M37" s="42"/>
      <c r="N37" s="42"/>
      <c r="O37" s="42"/>
      <c r="P37" s="42"/>
      <c r="Q37" s="42"/>
      <c r="R37" s="42"/>
      <c r="S37" s="42"/>
      <c r="T37" s="43"/>
    </row>
    <row r="38" spans="1:20" s="14" customFormat="1" ht="13.5">
      <c r="A38" s="15"/>
      <c r="B38" s="14" t="s">
        <v>34</v>
      </c>
      <c r="D38" s="14" t="s">
        <v>33</v>
      </c>
      <c r="E38" s="15"/>
      <c r="F38" s="15"/>
      <c r="G38" s="18" t="s">
        <v>93</v>
      </c>
      <c r="H38" s="21">
        <f aca="true" t="shared" si="3" ref="H38:T38">SUM(H26:H36)</f>
        <v>101</v>
      </c>
      <c r="I38" s="21">
        <f t="shared" si="3"/>
        <v>111</v>
      </c>
      <c r="J38" s="21">
        <f t="shared" si="3"/>
        <v>0</v>
      </c>
      <c r="K38" s="21">
        <f t="shared" si="3"/>
        <v>0</v>
      </c>
      <c r="L38" s="21">
        <f t="shared" si="3"/>
        <v>0</v>
      </c>
      <c r="M38" s="21">
        <f t="shared" si="3"/>
        <v>0</v>
      </c>
      <c r="N38" s="21">
        <f t="shared" si="3"/>
        <v>0</v>
      </c>
      <c r="O38" s="21">
        <f t="shared" si="3"/>
        <v>0</v>
      </c>
      <c r="P38" s="21">
        <f t="shared" si="3"/>
        <v>0</v>
      </c>
      <c r="Q38" s="21">
        <f t="shared" si="3"/>
        <v>0</v>
      </c>
      <c r="R38" s="21">
        <f t="shared" si="3"/>
        <v>0</v>
      </c>
      <c r="S38" s="21">
        <f t="shared" si="3"/>
        <v>0</v>
      </c>
      <c r="T38" s="21">
        <f t="shared" si="3"/>
        <v>212</v>
      </c>
    </row>
    <row r="39" spans="1:20" s="14" customFormat="1" ht="13.5">
      <c r="A39" s="15"/>
      <c r="D39" s="14" t="s">
        <v>32</v>
      </c>
      <c r="E39" s="15"/>
      <c r="F39" s="15"/>
      <c r="G39" s="13"/>
      <c r="H39" s="43"/>
      <c r="I39" s="43"/>
      <c r="J39" s="43"/>
      <c r="K39" s="43"/>
      <c r="L39" s="43"/>
      <c r="M39" s="43"/>
      <c r="N39" s="43"/>
      <c r="O39" s="43"/>
      <c r="P39" s="43"/>
      <c r="Q39" s="43"/>
      <c r="R39" s="43"/>
      <c r="S39" s="43"/>
      <c r="T39" s="43"/>
    </row>
    <row r="40" spans="7:20" s="14" customFormat="1" ht="13.5">
      <c r="G40" s="18" t="s">
        <v>101</v>
      </c>
      <c r="H40" s="21">
        <f aca="true" t="shared" si="4" ref="H40:T40">H24+H38</f>
        <v>599</v>
      </c>
      <c r="I40" s="21">
        <f t="shared" si="4"/>
        <v>668</v>
      </c>
      <c r="J40" s="21">
        <f t="shared" si="4"/>
        <v>0</v>
      </c>
      <c r="K40" s="21">
        <f t="shared" si="4"/>
        <v>0</v>
      </c>
      <c r="L40" s="21">
        <f t="shared" si="4"/>
        <v>0</v>
      </c>
      <c r="M40" s="21">
        <f t="shared" si="4"/>
        <v>0</v>
      </c>
      <c r="N40" s="21">
        <f t="shared" si="4"/>
        <v>0</v>
      </c>
      <c r="O40" s="21">
        <f t="shared" si="4"/>
        <v>0</v>
      </c>
      <c r="P40" s="21">
        <f t="shared" si="4"/>
        <v>0</v>
      </c>
      <c r="Q40" s="21">
        <f t="shared" si="4"/>
        <v>0</v>
      </c>
      <c r="R40" s="21">
        <f t="shared" si="4"/>
        <v>0</v>
      </c>
      <c r="S40" s="21">
        <f t="shared" si="4"/>
        <v>0</v>
      </c>
      <c r="T40" s="21">
        <f t="shared" si="4"/>
        <v>1267</v>
      </c>
    </row>
    <row r="41" spans="19:20" ht="13.5">
      <c r="S41" s="5"/>
      <c r="T41" s="5"/>
    </row>
    <row r="42" spans="2:20" ht="13.5">
      <c r="B42" s="13" t="s">
        <v>37</v>
      </c>
      <c r="D42" t="s">
        <v>39</v>
      </c>
      <c r="L42" t="s">
        <v>114</v>
      </c>
      <c r="S42" s="5"/>
      <c r="T42" s="5"/>
    </row>
    <row r="43" spans="4:20" ht="13.5">
      <c r="D43" t="s">
        <v>41</v>
      </c>
      <c r="L43" t="s">
        <v>117</v>
      </c>
      <c r="R43" s="5"/>
      <c r="S43" s="5"/>
      <c r="T43" s="5"/>
    </row>
    <row r="44" spans="4:20" ht="13.5">
      <c r="D44" t="s">
        <v>40</v>
      </c>
      <c r="F44" s="9" t="s">
        <v>38</v>
      </c>
      <c r="L44" t="s">
        <v>115</v>
      </c>
      <c r="R44" s="5"/>
      <c r="S44" s="5"/>
      <c r="T44" s="5"/>
    </row>
    <row r="45" spans="4:20" ht="13.5">
      <c r="D45" s="14" t="s">
        <v>44</v>
      </c>
      <c r="L45" t="s">
        <v>116</v>
      </c>
      <c r="R45" s="5"/>
      <c r="S45" s="5"/>
      <c r="T45" s="5"/>
    </row>
    <row r="46" spans="4:20" ht="13.5">
      <c r="D46" s="14" t="s">
        <v>100</v>
      </c>
      <c r="R46" s="5"/>
      <c r="S46" s="5"/>
      <c r="T46" s="5"/>
    </row>
    <row r="47" ht="13.5">
      <c r="D47" s="15" t="s">
        <v>43</v>
      </c>
    </row>
  </sheetData>
  <mergeCells count="3">
    <mergeCell ref="B8:B17"/>
    <mergeCell ref="B18:B22"/>
    <mergeCell ref="B26:B36"/>
  </mergeCells>
  <printOptions/>
  <pageMargins left="0.24" right="0.17" top="1" bottom="1" header="0.512" footer="0.512"/>
  <pageSetup horizontalDpi="300" verticalDpi="3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homepage</cp:lastModifiedBy>
  <cp:lastPrinted>2009-01-29T10:04:02Z</cp:lastPrinted>
  <dcterms:created xsi:type="dcterms:W3CDTF">2007-07-02T02:50:07Z</dcterms:created>
  <dcterms:modified xsi:type="dcterms:W3CDTF">2009-02-04T09:55:47Z</dcterms:modified>
  <cp:category/>
  <cp:version/>
  <cp:contentType/>
  <cp:contentStatus/>
</cp:coreProperties>
</file>