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25" windowHeight="10065" tabRatio="868" activeTab="0"/>
  </bookViews>
  <sheets>
    <sheet name="チェック表表紙" sheetId="1" r:id="rId1"/>
    <sheet name="チェック記入表1" sheetId="2" r:id="rId2"/>
    <sheet name="チェック記入表2" sheetId="3" r:id="rId3"/>
    <sheet name="チェック記入表3" sheetId="4" r:id="rId4"/>
    <sheet name="表１" sheetId="5" r:id="rId5"/>
    <sheet name="表２" sheetId="6" r:id="rId6"/>
    <sheet name="表３" sheetId="7" r:id="rId7"/>
    <sheet name="表４" sheetId="8" r:id="rId8"/>
    <sheet name="表５" sheetId="9" r:id="rId9"/>
    <sheet name="表６" sheetId="10" r:id="rId10"/>
    <sheet name="表7" sheetId="11" r:id="rId11"/>
    <sheet name="表８ " sheetId="12" r:id="rId12"/>
    <sheet name="表９" sheetId="13" r:id="rId13"/>
    <sheet name="表１０" sheetId="14" r:id="rId14"/>
    <sheet name="環境目標" sheetId="15" r:id="rId15"/>
  </sheets>
  <definedNames>
    <definedName name="_xlfn.SINGLE" hidden="1">#NAME?</definedName>
    <definedName name="_xlnm.Print_Area" localSheetId="1">'チェック記入表1'!$A$1:$F$42</definedName>
    <definedName name="_xlnm.Print_Area" localSheetId="2">'チェック記入表2'!$A$1:$F$36</definedName>
    <definedName name="_xlnm.Print_Area" localSheetId="3">'チェック記入表3'!$A$1:$F$37</definedName>
    <definedName name="_xlnm.Print_Area" localSheetId="14">'環境目標'!$C$2:$AC$46</definedName>
    <definedName name="_xlnm.Print_Area" localSheetId="8">'表５'!$A$1:$Q$40</definedName>
    <definedName name="_xlnm.Print_Area" localSheetId="11">'表８ '!$A$1:$K$35</definedName>
    <definedName name="_xlnm.Print_Area" localSheetId="12">'表９'!$A$1:$O$41</definedName>
  </definedNames>
  <calcPr fullCalcOnLoad="1"/>
</workbook>
</file>

<file path=xl/sharedStrings.xml><?xml version="1.0" encoding="utf-8"?>
<sst xmlns="http://schemas.openxmlformats.org/spreadsheetml/2006/main" count="1419" uniqueCount="556">
  <si>
    <t>　　小　　計  ( A )</t>
  </si>
  <si>
    <t>　　小　　計  ( B )</t>
  </si>
  <si>
    <t>　ディーゼル車計 ( C=A+B )</t>
  </si>
  <si>
    <r>
      <t>Nm</t>
    </r>
    <r>
      <rPr>
        <vertAlign val="superscript"/>
        <sz val="8"/>
        <rFont val="ＭＳ Ｐゴシック"/>
        <family val="3"/>
      </rPr>
      <t>3</t>
    </r>
  </si>
  <si>
    <r>
      <t>km
/Nm</t>
    </r>
    <r>
      <rPr>
        <vertAlign val="superscript"/>
        <sz val="8"/>
        <rFont val="ＭＳ Ｐゴシック"/>
        <family val="3"/>
      </rPr>
      <t>3</t>
    </r>
  </si>
  <si>
    <r>
      <t>2.23kg-CO</t>
    </r>
    <r>
      <rPr>
        <vertAlign val="subscript"/>
        <sz val="8"/>
        <rFont val="ＭＳ Ｐゴシック"/>
        <family val="3"/>
      </rPr>
      <t>2</t>
    </r>
    <r>
      <rPr>
        <sz val="8"/>
        <rFont val="ＭＳ Ｐゴシック"/>
        <family val="3"/>
      </rPr>
      <t>/Nm</t>
    </r>
    <r>
      <rPr>
        <vertAlign val="superscript"/>
        <sz val="8"/>
        <rFont val="ＭＳ Ｐゴシック"/>
        <family val="3"/>
      </rPr>
      <t>3</t>
    </r>
  </si>
  <si>
    <r>
      <t>2.32kg
-CO</t>
    </r>
    <r>
      <rPr>
        <vertAlign val="subscript"/>
        <sz val="8"/>
        <rFont val="ＭＳ Ｐゴシック"/>
        <family val="3"/>
      </rPr>
      <t>2</t>
    </r>
    <r>
      <rPr>
        <sz val="8"/>
        <rFont val="ＭＳ Ｐゴシック"/>
        <family val="3"/>
      </rPr>
      <t>/ℓ</t>
    </r>
  </si>
  <si>
    <r>
      <t>1.67kg
-CO</t>
    </r>
    <r>
      <rPr>
        <vertAlign val="subscript"/>
        <sz val="8"/>
        <rFont val="ＭＳ Ｐゴシック"/>
        <family val="3"/>
      </rPr>
      <t>2</t>
    </r>
    <r>
      <rPr>
        <sz val="8"/>
        <rFont val="ＭＳ Ｐゴシック"/>
        <family val="3"/>
      </rPr>
      <t>/ℓ</t>
    </r>
  </si>
  <si>
    <t xml:space="preserve"> ディーゼル以外の自動車計 ( D )</t>
  </si>
  <si>
    <t>－</t>
  </si>
  <si>
    <t>事業用自動車計　（ E=C+D )</t>
  </si>
  <si>
    <t>自家用自動車計 ( F )</t>
  </si>
  <si>
    <r>
      <t>総合計  (</t>
    </r>
    <r>
      <rPr>
        <sz val="11"/>
        <rFont val="ＭＳ Ｐゴシック"/>
        <family val="3"/>
      </rPr>
      <t xml:space="preserve"> </t>
    </r>
    <r>
      <rPr>
        <sz val="11"/>
        <rFont val="ＭＳ Ｐゴシック"/>
        <family val="3"/>
      </rPr>
      <t>G＝E+F</t>
    </r>
    <r>
      <rPr>
        <sz val="11"/>
        <rFont val="ＭＳ Ｐゴシック"/>
        <family val="3"/>
      </rPr>
      <t xml:space="preserve"> </t>
    </r>
    <r>
      <rPr>
        <sz val="11"/>
        <rFont val="ＭＳ Ｐゴシック"/>
        <family val="3"/>
      </rPr>
      <t>)</t>
    </r>
  </si>
  <si>
    <t>■ 表２</t>
  </si>
  <si>
    <t>□　エコドライブについて、会社として燃費に関して定量的な目標を設定している[レベル２]＜認証項目＞</t>
  </si>
  <si>
    <t>改善率
（ ％ ）</t>
  </si>
  <si>
    <t>（１）乗合（高速バスを除く）</t>
  </si>
  <si>
    <t>％改善</t>
  </si>
  <si>
    <t>（２）貸切＋高速乗合バス</t>
  </si>
  <si>
    <t>km/ℓ</t>
  </si>
  <si>
    <r>
      <t>km
/Nm</t>
    </r>
    <r>
      <rPr>
        <vertAlign val="superscript"/>
        <sz val="8"/>
        <rFont val="ＭＳ Ｐゴシック"/>
        <family val="3"/>
      </rPr>
      <t>3</t>
    </r>
  </si>
  <si>
    <t>km/ℓ</t>
  </si>
  <si>
    <t>km/ℓ</t>
  </si>
  <si>
    <t>km/ℓ</t>
  </si>
  <si>
    <t>km/ℓ</t>
  </si>
  <si>
    <t>Ａ</t>
  </si>
  <si>
    <t>Ｂ</t>
  </si>
  <si>
    <t>D</t>
  </si>
  <si>
    <t>F</t>
  </si>
  <si>
    <t>合　　計</t>
  </si>
  <si>
    <t>-</t>
  </si>
  <si>
    <r>
      <t>低公害車</t>
    </r>
    <r>
      <rPr>
        <sz val="8"/>
        <rFont val="ＭＳ Ｐゴシック"/>
        <family val="3"/>
      </rPr>
      <t>※１</t>
    </r>
  </si>
  <si>
    <r>
      <t>低公害車</t>
    </r>
    <r>
      <rPr>
        <sz val="8"/>
        <rFont val="ＭＳ Ｐゴシック"/>
        <family val="3"/>
      </rPr>
      <t>※1</t>
    </r>
  </si>
  <si>
    <r>
      <t>低燃費かつ低排出ガス認定車</t>
    </r>
    <r>
      <rPr>
        <vertAlign val="superscript"/>
        <sz val="9"/>
        <rFont val="ＭＳ Ｐゴシック"/>
        <family val="3"/>
      </rPr>
      <t>※2</t>
    </r>
  </si>
  <si>
    <r>
      <t>低排出ガス認定車（※１以外）</t>
    </r>
    <r>
      <rPr>
        <vertAlign val="superscript"/>
        <sz val="9"/>
        <rFont val="ＭＳ Ｐゴシック"/>
        <family val="3"/>
      </rPr>
      <t>※3</t>
    </r>
  </si>
  <si>
    <r>
      <t>　　　 の地方公共団体で定める低公害車。</t>
    </r>
    <r>
      <rPr>
        <u val="single"/>
        <sz val="8"/>
        <rFont val="ＭＳ Ｐ明朝"/>
        <family val="1"/>
      </rPr>
      <t>新短期規制適合車、超低PM車、新長期規制適合車、ポスト新長期規制適合車は</t>
    </r>
    <r>
      <rPr>
        <sz val="8"/>
        <rFont val="ＭＳ Ｐ明朝"/>
        <family val="1"/>
      </rPr>
      <t>、九都県市指定低公害車</t>
    </r>
  </si>
  <si>
    <r>
      <t>　　　 など地方自治体で定める低公害車に指定されているため国の低排出ガス認定を受けていない車両であっても、</t>
    </r>
    <r>
      <rPr>
        <u val="single"/>
        <sz val="8"/>
        <rFont val="ＭＳ Ｐ明朝"/>
        <family val="1"/>
      </rPr>
      <t>低排出ガス認定車</t>
    </r>
    <r>
      <rPr>
        <sz val="8"/>
        <rFont val="ＭＳ Ｐ明朝"/>
        <family val="1"/>
      </rPr>
      <t>とする。</t>
    </r>
  </si>
  <si>
    <t>現在のディーゼル車
保有台数</t>
  </si>
  <si>
    <t>■ 表７</t>
  </si>
  <si>
    <t>■ 表６</t>
  </si>
  <si>
    <t>〔3〕</t>
  </si>
  <si>
    <t>Yes</t>
  </si>
  <si>
    <t>No</t>
  </si>
  <si>
    <t>レベル</t>
  </si>
  <si>
    <t>〔2〕</t>
  </si>
  <si>
    <t>〔1〕</t>
  </si>
  <si>
    <t>3-3【地域で定める低公害車等に関する制度への取組】</t>
  </si>
  <si>
    <t>6-1【管理部門（事務所）における環境保全】</t>
  </si>
  <si>
    <t>1-3【推進体制】</t>
  </si>
  <si>
    <t>1-4【従業員に対する環境教育】</t>
  </si>
  <si>
    <t>2-2【エコドライブのための実施体制】</t>
  </si>
  <si>
    <t>2-3【アイドリングストップの励行】</t>
  </si>
  <si>
    <t>2-4【推進手段等の整備】</t>
  </si>
  <si>
    <t>3-1【低公害車等：導入目標の設定と取組】</t>
  </si>
  <si>
    <t>4-1【点検・整備のための実施体制】</t>
  </si>
  <si>
    <t>4-2【車両の状態に基づく適切な点検・整備】</t>
  </si>
  <si>
    <t>4-3-1（自主的な点検・整備の実施）</t>
  </si>
  <si>
    <t>4-3-2（エアフィルタ関連）</t>
  </si>
  <si>
    <t>4-3-3（エンジンオイル関連）</t>
  </si>
  <si>
    <t>4-3-4（燃料噴射系関連）</t>
  </si>
  <si>
    <t>4-3-5（排出ガス減少装置関連）</t>
  </si>
  <si>
    <t>4-3-6（その他）</t>
  </si>
  <si>
    <t>5-1【従業員に対する廃棄物に関する教育】</t>
  </si>
  <si>
    <t>5-2【廃棄物の適正な管理】</t>
  </si>
  <si>
    <t>新長期
規制</t>
  </si>
  <si>
    <t>新短期
規制</t>
  </si>
  <si>
    <t>平成16年規制適合車 (超低PM排出車)
(PJ,PK,PL,PM,PN,PP,PQ,PR)</t>
  </si>
  <si>
    <t>平成16年規制適合車(KS)</t>
  </si>
  <si>
    <t>平成15年規制適合車 (超低PM排出車)
（PA,PB,PC,PD,PE,PF,PG,PH)</t>
  </si>
  <si>
    <t>長期規制</t>
  </si>
  <si>
    <t>平成6年規制適合以前
(KC,KD,KA,KB,Y,W,X,U,S)</t>
  </si>
  <si>
    <t>型式不明</t>
  </si>
  <si>
    <t>前年度分
代替え目標台数</t>
  </si>
  <si>
    <t>平成14年規制適合車（KP,KM,KN)</t>
  </si>
  <si>
    <t>平成11年規制適合車(KL)</t>
  </si>
  <si>
    <t>平成10年規制適合車(KJ,KH)</t>
  </si>
  <si>
    <t>平成10年規制適合車(KK)</t>
  </si>
  <si>
    <t>環境保全への観点からの点検・整備に関する事項</t>
  </si>
  <si>
    <t>記入欄</t>
  </si>
  <si>
    <t>ファンベルト、冷却水の状態を確認する</t>
  </si>
  <si>
    <t>排気ガスの色の異常の有無を確かめる</t>
  </si>
  <si>
    <t>ハンドルの重さや取られが無いかを確かめる</t>
  </si>
  <si>
    <t>クラッチに滑りが無いかを確かめる</t>
  </si>
  <si>
    <t>ブレーキの引きずりがないことを確かめる</t>
  </si>
  <si>
    <t>（</t>
  </si>
  <si>
    <t>１．環境保全のための仕組み・体制の整備</t>
  </si>
  <si>
    <t>２．エコドライブの実施</t>
  </si>
  <si>
    <t>３．低公害車の導入</t>
  </si>
  <si>
    <t>５．廃棄物の適正処理及びリサイクルの推進</t>
  </si>
  <si>
    <t>【バス事業】チェックリスト記入表</t>
  </si>
  <si>
    <t>km/ℓ</t>
  </si>
  <si>
    <t>種別</t>
  </si>
  <si>
    <t>保有
台数</t>
  </si>
  <si>
    <t>ディーゼル自動車</t>
  </si>
  <si>
    <t>台</t>
  </si>
  <si>
    <t>天然ガス自動車（ＣＮＧ自動車）</t>
  </si>
  <si>
    <t>電気自動車</t>
  </si>
  <si>
    <t>ハイブリッド自動車</t>
  </si>
  <si>
    <t>ガソリン自動車</t>
  </si>
  <si>
    <t>ＬＰＧ自動車</t>
  </si>
  <si>
    <t xml:space="preserve"> （１）乗合（高速バスを除く）</t>
  </si>
  <si>
    <t xml:space="preserve"> （２）貸切＋高速乗合バス</t>
  </si>
  <si>
    <t>ハイブリッド自動車（ガソリン）</t>
  </si>
  <si>
    <t>ハイブリッド自動車（軽油）</t>
  </si>
  <si>
    <t>記入欄</t>
  </si>
  <si>
    <t>その他</t>
  </si>
  <si>
    <t>％</t>
  </si>
  <si>
    <t>台</t>
  </si>
  <si>
    <t>装置</t>
  </si>
  <si>
    <t>現在の状況</t>
  </si>
  <si>
    <t>今後の導入計画</t>
  </si>
  <si>
    <t>導入実績
台数</t>
  </si>
  <si>
    <t>導入率</t>
  </si>
  <si>
    <t>追加導入
計画台数</t>
  </si>
  <si>
    <t>時期
（いつまでに）</t>
  </si>
  <si>
    <t>　その他装置</t>
  </si>
  <si>
    <t>導入目標</t>
  </si>
  <si>
    <t>導入実績台数</t>
  </si>
  <si>
    <t>今年度分
導入計画
台数</t>
  </si>
  <si>
    <t>天然ガス自動車
（CNG自動車）</t>
  </si>
  <si>
    <t>合計</t>
  </si>
  <si>
    <t>目標達成率</t>
  </si>
  <si>
    <t>－</t>
  </si>
  <si>
    <t>平成15年規制適合車
（車両総重量3.5ｔ超のKR）</t>
  </si>
  <si>
    <t>急発進、急加速、急ブレーキを控える</t>
  </si>
  <si>
    <t>シフトアップを早めに行う</t>
  </si>
  <si>
    <t>エンジンブレーキを多用する（ディーゼル車）</t>
  </si>
  <si>
    <t>空ぶかしをしない</t>
  </si>
  <si>
    <t>アイドリングストップに心がける</t>
  </si>
  <si>
    <t>タイヤの空気圧を適正にする</t>
  </si>
  <si>
    <t>取　　組</t>
  </si>
  <si>
    <t>今年度分
代替え目標台数</t>
  </si>
  <si>
    <t>事　業　用</t>
  </si>
  <si>
    <t>自家用</t>
  </si>
  <si>
    <t>事業用</t>
  </si>
  <si>
    <t>グリーン経営認証</t>
  </si>
  <si>
    <t>貴社（事業所）のグリーン経営に関する取組み内容をチェックしてください。</t>
  </si>
  <si>
    <r>
      <t>チェック項目のレベル数値欄が</t>
    </r>
    <r>
      <rPr>
        <b/>
        <u val="single"/>
        <sz val="12"/>
        <rFont val="HGP教科書体"/>
        <family val="1"/>
      </rPr>
      <t>網掛けの項目（認証基準）は、すべてＹｅｓになっている必要が</t>
    </r>
  </si>
  <si>
    <t>複数事業所を一括して申請する場合</t>
  </si>
  <si>
    <t>＊　全事業所をとりまとめて1部作成</t>
  </si>
  <si>
    <t>〔2〕</t>
  </si>
  <si>
    <t>〔2〕</t>
  </si>
  <si>
    <r>
      <t>大型</t>
    </r>
    <r>
      <rPr>
        <sz val="11"/>
        <rFont val="ＭＳ Ｐゴシック"/>
        <family val="3"/>
      </rPr>
      <t>　</t>
    </r>
    <r>
      <rPr>
        <sz val="8"/>
        <rFont val="ＭＳ Ｐゴシック"/>
        <family val="3"/>
      </rPr>
      <t>（全長9m以上または定員50人以上）</t>
    </r>
  </si>
  <si>
    <r>
      <t>中型</t>
    </r>
    <r>
      <rPr>
        <sz val="11"/>
        <rFont val="ＭＳ Ｐゴシック"/>
        <family val="3"/>
      </rPr>
      <t>　</t>
    </r>
    <r>
      <rPr>
        <sz val="8"/>
        <rFont val="ＭＳ Ｐゴシック"/>
        <family val="3"/>
      </rPr>
      <t>（大型・小型にあてはまらないもの）</t>
    </r>
  </si>
  <si>
    <r>
      <t>小型</t>
    </r>
    <r>
      <rPr>
        <sz val="11"/>
        <rFont val="ＭＳ Ｐゴシック"/>
        <family val="3"/>
      </rPr>
      <t>　</t>
    </r>
    <r>
      <rPr>
        <sz val="8"/>
        <rFont val="ＭＳ Ｐゴシック"/>
        <family val="3"/>
      </rPr>
      <t>（全長7m以下でかつ定員29人以下）</t>
    </r>
  </si>
  <si>
    <r>
      <t xml:space="preserve">保有台数
</t>
    </r>
    <r>
      <rPr>
        <sz val="7"/>
        <rFont val="ＭＳ Ｐゴシック"/>
        <family val="3"/>
      </rPr>
      <t>（低公害車等以外の車両も含めた車両保有台数）</t>
    </r>
  </si>
  <si>
    <r>
      <t>記入上の注意</t>
    </r>
    <r>
      <rPr>
        <sz val="11"/>
        <rFont val="ＭＳ Ｐ明朝"/>
        <family val="1"/>
      </rPr>
      <t>：</t>
    </r>
  </si>
  <si>
    <t>1-1【環境方針】</t>
  </si>
  <si>
    <t>1-2【環境行動計画の作成・見直し】</t>
  </si>
  <si>
    <t>2-1【燃費に関する定量的な目標の設定等】</t>
  </si>
  <si>
    <t>3-2【最新規制適合ディーゼル車：導入目標の設定と取組】</t>
  </si>
  <si>
    <t>4-3【法定点検に加えて、環境に配慮した独自の基準による点検・整備の実施】</t>
  </si>
  <si>
    <t>〔1〕</t>
  </si>
  <si>
    <t>〔2〕</t>
  </si>
  <si>
    <t>〔3〕</t>
  </si>
  <si>
    <t>〔1〕</t>
  </si>
  <si>
    <t>〔2〕</t>
  </si>
  <si>
    <t>〔3〕</t>
  </si>
  <si>
    <t>〔1〕</t>
  </si>
  <si>
    <t>〔3〕</t>
  </si>
  <si>
    <t>〔2〕</t>
  </si>
  <si>
    <t>〔2〕</t>
  </si>
  <si>
    <t>〔3〕</t>
  </si>
  <si>
    <t>〔1〕</t>
  </si>
  <si>
    <t>〔2〕</t>
  </si>
  <si>
    <t>〔3〕</t>
  </si>
  <si>
    <t>〔1〕</t>
  </si>
  <si>
    <t>〔3〕</t>
  </si>
  <si>
    <t>〔1〕</t>
  </si>
  <si>
    <t>　・燃費が悪くなってきた時には、直ちに点検・整備を実施している</t>
  </si>
  <si>
    <t>　・エアコンの利きが悪くなってきた時には、直ちに点検・整備を実施している</t>
  </si>
  <si>
    <t>　・車両に異常音が発生した時には、直ちに点検・整備を実施している</t>
  </si>
  <si>
    <t>　・エアコンフィルタの点検は、使用期間について独自の基準を設定し、実施している</t>
  </si>
  <si>
    <t>　・廃油の処理に際して、処理やリサイクルを適切に実施している業者に委託している</t>
  </si>
  <si>
    <t>　・廃タイヤの処理に際して、処理やリサイクルを適切に実施している業者に委託している</t>
  </si>
  <si>
    <t>　・廃バッテリーの処理に際して、処理やリサイクルを適切に実施している業者に委託している</t>
  </si>
  <si>
    <t>　・エコマーク製品等を優先的に購入する</t>
  </si>
  <si>
    <t>　・不必要な照明の消灯を徹底する</t>
  </si>
  <si>
    <t>　・空調機器を適正温度に設定する</t>
  </si>
  <si>
    <t>　・分別回収ボックスを設置し、分別回収に努める</t>
  </si>
  <si>
    <t>　・使い捨て製品の購入を控える</t>
  </si>
  <si>
    <t>　・コピー用紙等の紙使用量削減に努める</t>
  </si>
  <si>
    <t>アイドリングストップ
装置付き</t>
  </si>
  <si>
    <t>アイドリングストップ
装置無し</t>
  </si>
  <si>
    <t>アイドリングストップ
装置付き</t>
  </si>
  <si>
    <t>上記以外のアイドリングストップ装置付きバス</t>
  </si>
  <si>
    <t>排ガス減少装置装着（後付）バス</t>
  </si>
  <si>
    <t>％</t>
  </si>
  <si>
    <t>その他　　　　　　　　　　　　　　　　　　　　　　　　　</t>
  </si>
  <si>
    <t>）</t>
  </si>
  <si>
    <t>Ａ</t>
  </si>
  <si>
    <t>B</t>
  </si>
  <si>
    <t>D</t>
  </si>
  <si>
    <t>F</t>
  </si>
  <si>
    <t>（</t>
  </si>
  <si>
    <t>）</t>
  </si>
  <si>
    <t>）</t>
  </si>
  <si>
    <t>km</t>
  </si>
  <si>
    <t>km/ℓ</t>
  </si>
  <si>
    <t>Ａ</t>
  </si>
  <si>
    <t>Ｂ</t>
  </si>
  <si>
    <t>％</t>
  </si>
  <si>
    <t>■ 表１</t>
  </si>
  <si>
    <t>■ 表３</t>
  </si>
  <si>
    <t>■ 表４</t>
  </si>
  <si>
    <t>■ 表５</t>
  </si>
  <si>
    <t>■ 表８</t>
  </si>
  <si>
    <t>■ 表９</t>
  </si>
  <si>
    <r>
      <t xml:space="preserve">中型
</t>
    </r>
    <r>
      <rPr>
        <sz val="8"/>
        <rFont val="ＭＳ Ｐゴシック"/>
        <family val="3"/>
      </rPr>
      <t>（大型・小型にあてはまらないもの）</t>
    </r>
  </si>
  <si>
    <r>
      <t xml:space="preserve">小型
</t>
    </r>
    <r>
      <rPr>
        <sz val="8"/>
        <rFont val="ＭＳ Ｐゴシック"/>
        <family val="3"/>
      </rPr>
      <t>（全長7m以下でかつ定員29人以下）</t>
    </r>
  </si>
  <si>
    <r>
      <t xml:space="preserve">大型
</t>
    </r>
    <r>
      <rPr>
        <sz val="8"/>
        <rFont val="ＭＳ Ｐゴシック"/>
        <family val="3"/>
      </rPr>
      <t>（全長9m以上または定員50人以上）</t>
    </r>
  </si>
  <si>
    <t>※2　計算式：　二酸化炭素排出量 ＝ 期間燃料使用量 × 二酸化炭素排出係数</t>
  </si>
  <si>
    <t>現在の燃費目標</t>
  </si>
  <si>
    <t>　</t>
  </si>
  <si>
    <t>□　エコドライブを推進するための装置を導入するための計画を作り、計画に沿って実施している［レベル２］</t>
  </si>
  <si>
    <t xml:space="preserve">※1　ディーゼルハイブリッド車は除いています。 </t>
  </si>
  <si>
    <t>□　導入計画に基づいて、低公害車等の導入目標を達成している　［レベル３］</t>
  </si>
  <si>
    <t>□　低公害車等を導入している［レベル１］＜認証項目＞</t>
  </si>
  <si>
    <t>□　整備員に対して、環境保全の観点からの点検・整備に関する事項について、５項目以上の</t>
  </si>
  <si>
    <t xml:space="preserve">   　教育・指導を行っている[レベル１]＜認証項目＞</t>
  </si>
  <si>
    <t>総走行距離</t>
  </si>
  <si>
    <t>総燃料使用量</t>
  </si>
  <si>
    <t>燃費実績</t>
  </si>
  <si>
    <t>目標の基にした
燃費実績
（ 表１の燃費実績 ）</t>
  </si>
  <si>
    <t>□　走行距離及び燃料の使用状況について、会社として把握している[レベル１]＜認証項目＞</t>
  </si>
  <si>
    <t>燃費実績把握期間 （　</t>
  </si>
  <si>
    <t>年</t>
  </si>
  <si>
    <t>月</t>
  </si>
  <si>
    <t>月　）</t>
  </si>
  <si>
    <t>ℓ</t>
  </si>
  <si>
    <r>
      <t>2.58kg
-CO</t>
    </r>
    <r>
      <rPr>
        <vertAlign val="subscript"/>
        <sz val="8"/>
        <rFont val="ＭＳ Ｐゴシック"/>
        <family val="3"/>
      </rPr>
      <t>2</t>
    </r>
    <r>
      <rPr>
        <sz val="8"/>
        <rFont val="ＭＳ Ｐゴシック"/>
        <family val="3"/>
      </rPr>
      <t>/ℓ</t>
    </r>
  </si>
  <si>
    <r>
      <t>kg-CO</t>
    </r>
    <r>
      <rPr>
        <vertAlign val="subscript"/>
        <sz val="8"/>
        <rFont val="ＭＳ Ｐゴシック"/>
        <family val="3"/>
      </rPr>
      <t>2</t>
    </r>
  </si>
  <si>
    <t>※2　「エネルギーの使用の合理化に関する法律」に基づく燃費基準達成車および低排出ガス認定車</t>
  </si>
  <si>
    <t>※2　「エネルギーの使用の合理化に関する法律」に基づく燃費基準達成車および低排出ガス認定車。</t>
  </si>
  <si>
    <r>
      <t>二酸化炭素
排出量</t>
    </r>
    <r>
      <rPr>
        <sz val="8"/>
        <rFont val="ＭＳ Ｐゴシック"/>
        <family val="3"/>
      </rPr>
      <t>※2</t>
    </r>
  </si>
  <si>
    <t>km</t>
  </si>
  <si>
    <t>ℓ</t>
  </si>
  <si>
    <r>
      <t>2.58kg
-CO</t>
    </r>
    <r>
      <rPr>
        <vertAlign val="subscript"/>
        <sz val="8"/>
        <rFont val="ＭＳ Ｐゴシック"/>
        <family val="3"/>
      </rPr>
      <t>2</t>
    </r>
    <r>
      <rPr>
        <sz val="8"/>
        <rFont val="ＭＳ Ｐゴシック"/>
        <family val="3"/>
      </rPr>
      <t>/ℓ</t>
    </r>
  </si>
  <si>
    <r>
      <t>kg-CO</t>
    </r>
    <r>
      <rPr>
        <vertAlign val="subscript"/>
        <sz val="8"/>
        <rFont val="ＭＳ Ｐゴシック"/>
        <family val="3"/>
      </rPr>
      <t>2</t>
    </r>
  </si>
  <si>
    <r>
      <t>2.32kg
-CO</t>
    </r>
    <r>
      <rPr>
        <vertAlign val="subscript"/>
        <sz val="8"/>
        <rFont val="ＭＳ Ｐゴシック"/>
        <family val="3"/>
      </rPr>
      <t>2</t>
    </r>
    <r>
      <rPr>
        <sz val="8"/>
        <rFont val="ＭＳ Ｐゴシック"/>
        <family val="3"/>
      </rPr>
      <t>/ℓ</t>
    </r>
  </si>
  <si>
    <r>
      <t>1.67kg
-CO</t>
    </r>
    <r>
      <rPr>
        <vertAlign val="subscript"/>
        <sz val="8"/>
        <rFont val="ＭＳ Ｐゴシック"/>
        <family val="3"/>
      </rPr>
      <t>2</t>
    </r>
    <r>
      <rPr>
        <sz val="8"/>
        <rFont val="ＭＳ Ｐゴシック"/>
        <family val="3"/>
      </rPr>
      <t>/ℓ</t>
    </r>
  </si>
  <si>
    <t>－</t>
  </si>
  <si>
    <r>
      <t xml:space="preserve">二酸化炭素
排出係数
</t>
    </r>
    <r>
      <rPr>
        <sz val="6"/>
        <rFont val="ＭＳ Ｐゴシック"/>
        <family val="3"/>
      </rPr>
      <t>※1</t>
    </r>
  </si>
  <si>
    <t>ポスト
新長期
規制</t>
  </si>
  <si>
    <r>
      <t>平成15年規制適合車
（KQ,車両総重量3.5ｔ以下のKR）</t>
    </r>
    <r>
      <rPr>
        <sz val="10"/>
        <rFont val="ＭＳ Ｐゴシック"/>
        <family val="3"/>
      </rPr>
      <t xml:space="preserve"> </t>
    </r>
  </si>
  <si>
    <t>平成9年規制適合車(KE,KF,KG )</t>
  </si>
  <si>
    <t>前年度分
導入目標台数</t>
  </si>
  <si>
    <t>現在の
導入実績
比率</t>
  </si>
  <si>
    <t>　エンジン回転数警告装置等
　のエコドライブ推進補助装置</t>
  </si>
  <si>
    <t>（</t>
  </si>
  <si>
    <t>→　教育・指導を行っている場合は、教育・指導を行っている環境保全への観点からの点検・整備に関する</t>
  </si>
  <si>
    <t>６． 管理部門（事務所）における環境保全の推進</t>
  </si>
  <si>
    <r>
      <t>2.32kg
-CO</t>
    </r>
    <r>
      <rPr>
        <vertAlign val="subscript"/>
        <sz val="8"/>
        <rFont val="ＭＳ Ｐゴシック"/>
        <family val="3"/>
      </rPr>
      <t>2</t>
    </r>
    <r>
      <rPr>
        <sz val="8"/>
        <rFont val="ＭＳ Ｐゴシック"/>
        <family val="3"/>
      </rPr>
      <t>/ℓ</t>
    </r>
  </si>
  <si>
    <t>Nox・PM法に基づく
今年度規制対象車台数</t>
  </si>
  <si>
    <t>エアコンの設定温度(使用）を控えめにする</t>
  </si>
  <si>
    <t>ディーゼル以外の自動車</t>
  </si>
  <si>
    <t>C＝B÷A×100</t>
  </si>
  <si>
    <t>E=(B+D)
÷A×100</t>
  </si>
  <si>
    <t>Ｃ＝B÷A
×100</t>
  </si>
  <si>
    <t>Ｃ＝B÷A×100</t>
  </si>
  <si>
    <t>A</t>
  </si>
  <si>
    <t>B</t>
  </si>
  <si>
    <t>C=[(A×B)÷100]＋A</t>
  </si>
  <si>
    <t>kWh</t>
  </si>
  <si>
    <t>km
/kWh</t>
  </si>
  <si>
    <r>
      <t>　　　 で定める低公害車に指定されているため国の低排出ガス認定を受けていない車両であっても、</t>
    </r>
    <r>
      <rPr>
        <u val="single"/>
        <sz val="8"/>
        <rFont val="ＭＳ Ｐ明朝"/>
        <family val="1"/>
      </rPr>
      <t>低排出ガス認定車</t>
    </r>
    <r>
      <rPr>
        <sz val="8"/>
        <rFont val="ＭＳ Ｐ明朝"/>
        <family val="1"/>
      </rPr>
      <t>とする。</t>
    </r>
  </si>
  <si>
    <t>※3　国の低排出ガス認定車、および九都県市指定低公害車、近畿八府県市指定低排出ガス車、山梨県指定低公害車、札幌市指定低公害車等</t>
  </si>
  <si>
    <t>□　ドライバーに対して、エコドライブに関する基礎的な知識について、５項目以上の教育・指導を</t>
  </si>
  <si>
    <t xml:space="preserve"> 行っている ［レベル１］＜認証項目＞</t>
  </si>
  <si>
    <t>✤</t>
  </si>
  <si>
    <t>＊　各事業所　別々に作成</t>
  </si>
  <si>
    <t>◎</t>
  </si>
  <si>
    <r>
      <t>申請書、チェックリスト、表は、</t>
    </r>
    <r>
      <rPr>
        <b/>
        <u val="single"/>
        <sz val="12"/>
        <rFont val="HG創英角ﾎﾟｯﾌﾟ体"/>
        <family val="3"/>
      </rPr>
      <t>ステープラー（ホチキス）で</t>
    </r>
    <r>
      <rPr>
        <b/>
        <u val="single"/>
        <sz val="12"/>
        <color indexed="10"/>
        <rFont val="HG創英角ﾎﾟｯﾌﾟ体"/>
        <family val="3"/>
      </rPr>
      <t>留めないでください</t>
    </r>
    <r>
      <rPr>
        <b/>
        <sz val="12"/>
        <rFont val="HG創英角ﾎﾟｯﾌﾟ体"/>
        <family val="3"/>
      </rPr>
      <t>。</t>
    </r>
  </si>
  <si>
    <t>～</t>
  </si>
  <si>
    <t>現在の燃費目標の取組み期間 （　</t>
  </si>
  <si>
    <t>～</t>
  </si>
  <si>
    <t>■ 表１０</t>
  </si>
  <si>
    <t>□</t>
  </si>
  <si>
    <t>現在保有しているディーゼル車が何年規制に適合しているかについて把握している[レベル１]＜認証項目＞</t>
  </si>
  <si>
    <t>＜営業所がNOx・PM法対策地域内にある事業者のみ＞</t>
  </si>
  <si>
    <r>
      <t>　N</t>
    </r>
    <r>
      <rPr>
        <sz val="11"/>
        <rFont val="ＭＳ Ｐゴシック"/>
        <family val="3"/>
      </rPr>
      <t>ox・PM法に基づく、今年度の規制対象となる車両の台数について把握している[レベル１]＜認証項目＞</t>
    </r>
  </si>
  <si>
    <r>
      <rPr>
        <sz val="11"/>
        <rFont val="ＭＳ Ｐ明朝"/>
        <family val="1"/>
      </rPr>
      <t>　　</t>
    </r>
    <r>
      <rPr>
        <i/>
        <u val="single"/>
        <sz val="11"/>
        <rFont val="ＭＳ Ｐ明朝"/>
        <family val="1"/>
      </rPr>
      <t>記入上の注意</t>
    </r>
    <r>
      <rPr>
        <sz val="11"/>
        <rFont val="ＭＳ Ｐ明朝"/>
        <family val="1"/>
      </rPr>
      <t>：</t>
    </r>
  </si>
  <si>
    <t>最新規制適合ディーゼル車の導入について計画を策定し、目標達成に向けて導入に取組んでいる[レベル２]</t>
  </si>
  <si>
    <t>＜認証項目＞</t>
  </si>
  <si>
    <t>ディーゼル車排出ガス規制区分 ※
（型式の識別記号）</t>
  </si>
  <si>
    <t>C</t>
  </si>
  <si>
    <r>
      <t xml:space="preserve">平成21,22年規制適合車
</t>
    </r>
    <r>
      <rPr>
        <sz val="9"/>
        <rFont val="ＭＳ Ｐゴシック"/>
        <family val="3"/>
      </rPr>
      <t>(低燃費かつ低排出ガス認定車)</t>
    </r>
    <r>
      <rPr>
        <sz val="10"/>
        <rFont val="ＭＳ Ｐゴシック"/>
        <family val="3"/>
      </rPr>
      <t xml:space="preserve">
</t>
    </r>
    <r>
      <rPr>
        <sz val="9"/>
        <rFont val="ＭＳ Ｐゴシック"/>
        <family val="3"/>
      </rPr>
      <t>(TKG,TPG,TRG,QKG,QPG,QRG,QKF,QTG,他)</t>
    </r>
  </si>
  <si>
    <r>
      <t xml:space="preserve">平成21,22年規制適合車
</t>
    </r>
    <r>
      <rPr>
        <sz val="9"/>
        <rFont val="ＭＳ Ｐゴシック"/>
        <family val="3"/>
      </rPr>
      <t>(SKG,LKG,SDG,LDG,LKF,QDG,QDF,LDF,SPG,他)</t>
    </r>
  </si>
  <si>
    <r>
      <t xml:space="preserve">平成17年規制適合車
</t>
    </r>
    <r>
      <rPr>
        <sz val="9"/>
        <rFont val="ＭＳ Ｐゴシック"/>
        <family val="3"/>
      </rPr>
      <t>(低燃費かつ低排出ガス認定車）</t>
    </r>
    <r>
      <rPr>
        <sz val="10"/>
        <rFont val="ＭＳ Ｐゴシック"/>
        <family val="3"/>
      </rPr>
      <t xml:space="preserve">
</t>
    </r>
    <r>
      <rPr>
        <sz val="9"/>
        <rFont val="ＭＳ Ｐゴシック"/>
        <family val="3"/>
      </rPr>
      <t>（BKG,NKG,PKG,CKG,DKG,他)</t>
    </r>
  </si>
  <si>
    <r>
      <t xml:space="preserve">平成17年規制適合車
</t>
    </r>
    <r>
      <rPr>
        <sz val="9"/>
        <rFont val="ＭＳ Ｐゴシック"/>
        <family val="3"/>
      </rPr>
      <t>（AKG,BDG,NDG,PDG,CDG,DDG,ADG,ADF,他)</t>
    </r>
  </si>
  <si>
    <r>
      <t>平成16年規制適合車</t>
    </r>
    <r>
      <rPr>
        <sz val="9"/>
        <rFont val="ＭＳ Ｐゴシック"/>
        <family val="3"/>
      </rPr>
      <t xml:space="preserve"> (超低PM排出車)</t>
    </r>
    <r>
      <rPr>
        <sz val="10"/>
        <rFont val="ＭＳ Ｐゴシック"/>
        <family val="3"/>
      </rPr>
      <t xml:space="preserve">
</t>
    </r>
    <r>
      <rPr>
        <sz val="9"/>
        <rFont val="ＭＳ Ｐゴシック"/>
        <family val="3"/>
      </rPr>
      <t>(PJ,PK,PL,PM,PN,PP,PQ,PR)</t>
    </r>
  </si>
  <si>
    <r>
      <t>平成16年規制適合車</t>
    </r>
    <r>
      <rPr>
        <sz val="9"/>
        <rFont val="ＭＳ Ｐゴシック"/>
        <family val="3"/>
      </rPr>
      <t>(KS)</t>
    </r>
  </si>
  <si>
    <r>
      <t>平成15年規制適合車</t>
    </r>
    <r>
      <rPr>
        <sz val="9"/>
        <rFont val="ＭＳ Ｐゴシック"/>
        <family val="3"/>
      </rPr>
      <t xml:space="preserve"> (超低PM排出車)</t>
    </r>
    <r>
      <rPr>
        <sz val="10"/>
        <rFont val="ＭＳ Ｐゴシック"/>
        <family val="3"/>
      </rPr>
      <t xml:space="preserve">
</t>
    </r>
    <r>
      <rPr>
        <sz val="9"/>
        <rFont val="ＭＳ Ｐゴシック"/>
        <family val="3"/>
      </rPr>
      <t>（PA,PB,PC,PD,PE,PF,PG,PH)</t>
    </r>
  </si>
  <si>
    <r>
      <t xml:space="preserve">平成15年規制適合車
</t>
    </r>
    <r>
      <rPr>
        <sz val="9"/>
        <rFont val="ＭＳ Ｐゴシック"/>
        <family val="3"/>
      </rPr>
      <t>（車両総重量3.5ｔ超のKR）</t>
    </r>
  </si>
  <si>
    <r>
      <t xml:space="preserve">平成15年規制適合車
</t>
    </r>
    <r>
      <rPr>
        <sz val="9"/>
        <rFont val="ＭＳ Ｐゴシック"/>
        <family val="3"/>
      </rPr>
      <t xml:space="preserve">（KQ,車両総重量3.5ｔ以下のKR） </t>
    </r>
  </si>
  <si>
    <r>
      <t>平成14年規制適合車</t>
    </r>
    <r>
      <rPr>
        <sz val="9"/>
        <rFont val="ＭＳ Ｐゴシック"/>
        <family val="3"/>
      </rPr>
      <t>（KP,KM,KN)</t>
    </r>
  </si>
  <si>
    <r>
      <t>平成11年規制適合車</t>
    </r>
    <r>
      <rPr>
        <sz val="9"/>
        <rFont val="ＭＳ Ｐゴシック"/>
        <family val="3"/>
      </rPr>
      <t>(KL)</t>
    </r>
  </si>
  <si>
    <r>
      <t>平成10年規制適合車</t>
    </r>
    <r>
      <rPr>
        <sz val="9"/>
        <rFont val="ＭＳ Ｐゴシック"/>
        <family val="3"/>
      </rPr>
      <t>(KJ,KH)</t>
    </r>
  </si>
  <si>
    <r>
      <t>平成10年規制適合車</t>
    </r>
    <r>
      <rPr>
        <sz val="9"/>
        <rFont val="ＭＳ Ｐゴシック"/>
        <family val="3"/>
      </rPr>
      <t>(KK)</t>
    </r>
  </si>
  <si>
    <r>
      <t>平成9年規制適合車</t>
    </r>
    <r>
      <rPr>
        <sz val="9"/>
        <rFont val="ＭＳ Ｐゴシック"/>
        <family val="3"/>
      </rPr>
      <t>(KE,KF,KG )</t>
    </r>
  </si>
  <si>
    <t>短期規制
以前</t>
  </si>
  <si>
    <r>
      <t xml:space="preserve">平成6年規制適合以前
</t>
    </r>
    <r>
      <rPr>
        <sz val="9"/>
        <rFont val="ＭＳ Ｐゴシック"/>
        <family val="3"/>
      </rPr>
      <t>(KC,KD,KA,KB,Y,W,X,U,S)</t>
    </r>
  </si>
  <si>
    <t xml:space="preserve">※ ディーゼルハイブリッド車は除いています。 </t>
  </si>
  <si>
    <t>　　あります。</t>
  </si>
  <si>
    <t>導入計画に基づいて、最新規制適合ディーゼル車の導入目標を達成している[レベル３]</t>
  </si>
  <si>
    <t>→　前年度の計画達成状況を下表に記入してください。</t>
  </si>
  <si>
    <t>　　前年度分代替え目標台数[A列]、代替え実績台数[B列]ともに、代替え（減車、廃車等）前の車両の</t>
  </si>
  <si>
    <t>　　型式欄に台数を記入してください。</t>
  </si>
  <si>
    <t>前年度
代替え実績台数</t>
  </si>
  <si>
    <r>
      <t>ディーゼル車排出ガス規制区分</t>
    </r>
    <r>
      <rPr>
        <vertAlign val="superscript"/>
        <sz val="11"/>
        <rFont val="ＭＳ Ｐゴシック"/>
        <family val="3"/>
      </rPr>
      <t>※1</t>
    </r>
    <r>
      <rPr>
        <sz val="11"/>
        <rFont val="ＭＳ Ｐゴシック"/>
        <family val="3"/>
      </rPr>
      <t xml:space="preserve">
（型式の識別記号）</t>
    </r>
  </si>
  <si>
    <t>E</t>
  </si>
  <si>
    <r>
      <t>平成17年規制適合車
(低燃費かつ低排出ガス認定車）（BKG,NKG,PKG,CKG,DKG,</t>
    </r>
    <r>
      <rPr>
        <sz val="10"/>
        <rFont val="ＭＳ Ｐゴシック"/>
        <family val="3"/>
      </rPr>
      <t>他</t>
    </r>
    <r>
      <rPr>
        <sz val="9"/>
        <rFont val="ＭＳ Ｐゴシック"/>
        <family val="3"/>
      </rPr>
      <t>)</t>
    </r>
  </si>
  <si>
    <t>※2　東京都、埼玉県、千葉県、神奈川県のディーゼル車規制は、ディーゼル車から排出されるPM（粒子状物質）に対するもので、1都3県全域</t>
  </si>
  <si>
    <t>※3　兵庫県のディーゼル車等の運行規制は、ディーゼル車等から排出されるNox（窒素酸化物）とPM（粒子状物質）に対するもので、兵庫県の</t>
  </si>
  <si>
    <t xml:space="preserve">       指定地域を運行する車両総重量8ｔ以上の車両に制限を加えています。</t>
  </si>
  <si>
    <r>
      <t>取り組んでいない項目には・・・No欄の□に</t>
    </r>
    <r>
      <rPr>
        <sz val="12"/>
        <rFont val="Segoe UI Symbol"/>
        <family val="2"/>
      </rPr>
      <t>✓</t>
    </r>
    <r>
      <rPr>
        <sz val="12"/>
        <rFont val="HGP教科書体"/>
        <family val="1"/>
      </rPr>
      <t>を記入</t>
    </r>
  </si>
  <si>
    <r>
      <t>あります。</t>
    </r>
    <r>
      <rPr>
        <sz val="12"/>
        <rFont val="HGP教科書体"/>
        <family val="1"/>
      </rPr>
      <t>（認証基準でも、該当しない項目には</t>
    </r>
    <r>
      <rPr>
        <b/>
        <sz val="12"/>
        <rFont val="HGP教科書体"/>
        <family val="1"/>
      </rPr>
      <t>「該当なし」にチェックしてください。</t>
    </r>
    <r>
      <rPr>
        <sz val="12"/>
        <rFont val="HGP教科書体"/>
        <family val="1"/>
      </rPr>
      <t>）</t>
    </r>
  </si>
  <si>
    <t>提出してください。</t>
  </si>
  <si>
    <r>
      <t>①</t>
    </r>
    <r>
      <rPr>
        <b/>
        <sz val="12"/>
        <rFont val="HGP教科書体"/>
        <family val="1"/>
      </rPr>
      <t>チェックリスト</t>
    </r>
    <r>
      <rPr>
        <sz val="12"/>
        <rFont val="HGP教科書体"/>
        <family val="1"/>
      </rPr>
      <t>（ P.1～3）・・・・・</t>
    </r>
    <r>
      <rPr>
        <b/>
        <sz val="12"/>
        <rFont val="HGP教科書体"/>
        <family val="1"/>
      </rPr>
      <t>全事業所をとりまとめて１部のみ</t>
    </r>
    <r>
      <rPr>
        <sz val="12"/>
        <rFont val="HGP教科書体"/>
        <family val="1"/>
      </rPr>
      <t>作成します。</t>
    </r>
  </si>
  <si>
    <t>　　網掛けの項目（認証基準）は、すべての事業所で取り組んでいる必要がありますが、</t>
  </si>
  <si>
    <r>
      <t>　　網掛けの項目以外は、取り組んでいる事業所が一か所でもあればＹｅｓ欄に</t>
    </r>
    <r>
      <rPr>
        <b/>
        <sz val="12"/>
        <rFont val="Segoe UI Symbol"/>
        <family val="2"/>
      </rPr>
      <t>✓</t>
    </r>
    <r>
      <rPr>
        <b/>
        <sz val="12"/>
        <rFont val="HGP教科書体"/>
        <family val="1"/>
      </rPr>
      <t>を記入できます。</t>
    </r>
  </si>
  <si>
    <t>（バス事業用）</t>
  </si>
  <si>
    <r>
      <t>　　　Ⅰ　今年度分の代替え目標台数[Ｃ列]は、</t>
    </r>
    <r>
      <rPr>
        <b/>
        <sz val="10"/>
        <rFont val="ＭＳ Ｐ明朝"/>
        <family val="1"/>
      </rPr>
      <t>代替で変わる新しい車両の型式ではなく、今年度代替対象としていた型式の</t>
    </r>
  </si>
  <si>
    <r>
      <t xml:space="preserve">　　　　　 </t>
    </r>
    <r>
      <rPr>
        <b/>
        <sz val="10"/>
        <rFont val="ＭＳ Ｐ明朝"/>
        <family val="1"/>
      </rPr>
      <t>車両について記入して下さい。</t>
    </r>
  </si>
  <si>
    <r>
      <t>　　　Ⅱ　計画は策定しているが、今年度計画が0台</t>
    </r>
    <r>
      <rPr>
        <b/>
        <sz val="10"/>
        <rFont val="ＭＳ Ｐ明朝"/>
        <family val="1"/>
      </rPr>
      <t>の場合は0台と記入</t>
    </r>
    <r>
      <rPr>
        <sz val="10"/>
        <rFont val="ＭＳ Ｐ明朝"/>
        <family val="1"/>
      </rPr>
      <t>してください。</t>
    </r>
  </si>
  <si>
    <t>①</t>
  </si>
  <si>
    <t>―</t>
  </si>
  <si>
    <t>②</t>
  </si>
  <si>
    <t>③</t>
  </si>
  <si>
    <t>④</t>
  </si>
  <si>
    <t>⑤</t>
  </si>
  <si>
    <t>⑥</t>
  </si>
  <si>
    <t>⑦</t>
  </si>
  <si>
    <t>⑧</t>
  </si>
  <si>
    <t>⑨</t>
  </si>
  <si>
    <t>⑩</t>
  </si>
  <si>
    <t>⑪</t>
  </si>
  <si>
    <t>⑫</t>
  </si>
  <si>
    <t>⑬</t>
  </si>
  <si>
    <t>⑭</t>
  </si>
  <si>
    <t>⑮</t>
  </si>
  <si>
    <t>⑯</t>
  </si>
  <si>
    <t>⑰</t>
  </si>
  <si>
    <t>⓪</t>
  </si>
  <si>
    <t>各条例で規制
している地域
を運行する
車両台数</t>
  </si>
  <si>
    <r>
      <t>平成21,22年規制適合車
(低燃費かつ低排出ガス認定車)</t>
    </r>
    <r>
      <rPr>
        <sz val="10"/>
        <rFont val="ＭＳ Ｐゴシック"/>
        <family val="3"/>
      </rPr>
      <t xml:space="preserve">
</t>
    </r>
    <r>
      <rPr>
        <sz val="9"/>
        <rFont val="ＭＳ Ｐゴシック"/>
        <family val="3"/>
      </rPr>
      <t>(TKG,TPG,TRG,QKG,QPG,QRG,QKF,QTG,他)</t>
    </r>
  </si>
  <si>
    <t>平成17年規制適合車
（AKG,BDG,NDG,PDG,CDG,DDG,ADG,ADF,他)</t>
  </si>
  <si>
    <t>該当
なし</t>
  </si>
  <si>
    <t>認証基準</t>
  </si>
  <si>
    <t>表　</t>
  </si>
  <si>
    <t>環境方針には法規制の遵守に加えて自主的・積極的な取組を定めている</t>
  </si>
  <si>
    <t>環境方針は、環境保全への取組状況をもとに、定期的な見直し、改善をおこなっている</t>
  </si>
  <si>
    <t>環境保全に関する管理責任者及び必要に応じて環境保全を推進するための組織を定めている</t>
  </si>
  <si>
    <t>管理責任者や組織を従業員に周知し、役割、責任、権限を明確にしている</t>
  </si>
  <si>
    <t>取組の結果を見ながら、管理責任者（あるいは組織）の役割、責任、権限の見直しを行っている</t>
  </si>
  <si>
    <t>環境に関わる法規制や行政指導の内容等を従業員に伝達している</t>
  </si>
  <si>
    <t>表１</t>
  </si>
  <si>
    <t>表２</t>
  </si>
  <si>
    <t>表3</t>
  </si>
  <si>
    <t>表4</t>
  </si>
  <si>
    <t>走行距離及び燃料の使用状況について、会社として把握している</t>
  </si>
  <si>
    <t>エコドライブについて、会社として燃費に関して定量的な目標を設定している</t>
  </si>
  <si>
    <t>エコドライブを推進するための責任者を定めている</t>
  </si>
  <si>
    <t>エコドライブ講習会や社内の実技講習会に、２割以上のドライバーが参加している</t>
  </si>
  <si>
    <t>燃費管理の結果をもとに、燃費の優れたドライバーやグループの表彰等を行っている</t>
  </si>
  <si>
    <t>アイドリングストップの励行を重点的に取り組むよう周知している</t>
  </si>
  <si>
    <t>アイドリングストップに関する具体的な実施項目を定めている</t>
  </si>
  <si>
    <t>エコドライブを推進するための装置を導入するための計画を作り、計画に沿って実施している</t>
  </si>
  <si>
    <t>表5</t>
  </si>
  <si>
    <t>表6</t>
  </si>
  <si>
    <t>表7</t>
  </si>
  <si>
    <t>表8</t>
  </si>
  <si>
    <t>表9</t>
  </si>
  <si>
    <t>低公害車等を導入している</t>
  </si>
  <si>
    <t>低公害車等の導入について計画を策定し、目標達成に向けて導入に取り組んでいる</t>
  </si>
  <si>
    <t>導入計画に基づいて、低公害車等の導入目標を達成している</t>
  </si>
  <si>
    <t>現在保有しているディーゼル車が何年規制に適合しているかについて把握している</t>
  </si>
  <si>
    <t>導入計画に基いて、最新規制適合ディーゼル車の導入目標を達成している</t>
  </si>
  <si>
    <t>点検・整備について、ドライバーを対象に教育を行い、情報の提供を行っている</t>
  </si>
  <si>
    <t>表10</t>
  </si>
  <si>
    <t>法定点検に加えて1ヶ月点検等を自主的に行っている</t>
  </si>
  <si>
    <t>点検・整備記録や事故・故障記録のデータをもとに、独自の点検・整備基準の作成を行っている</t>
  </si>
  <si>
    <t>　・エンジンオイルの交換にあたっては、走行距離または使用期間、あるいはその両方について
　　独自の基準を設定し、実施している</t>
  </si>
  <si>
    <r>
      <t>（営業所がNOx・PM法対策地域内にある事業者のみ）</t>
    </r>
    <r>
      <rPr>
        <i/>
        <sz val="10"/>
        <rFont val="ＭＳ 明朝"/>
        <family val="1"/>
      </rPr>
      <t>　
　</t>
    </r>
    <r>
      <rPr>
        <sz val="10"/>
        <rFont val="ＭＳ 明朝"/>
        <family val="1"/>
      </rPr>
      <t>NOx・PM法に基づく、今年度の規制対象となる車両の台数について把握している</t>
    </r>
  </si>
  <si>
    <t>４．自動車の点検・整備(1/2)</t>
  </si>
  <si>
    <t>４．自動車の点検・整備(2/2)</t>
  </si>
  <si>
    <t>　・上記の他に点検・整備について独自の基準を設定し、実施している</t>
  </si>
  <si>
    <t>事務所内での環境保全の取組について、従業員に周知している</t>
  </si>
  <si>
    <t>事務所内でのエネルギー使用量、廃棄物排出量の削減について、目標を設定している</t>
  </si>
  <si>
    <t>km
/Nm3</t>
  </si>
  <si>
    <t>（初めての審査）</t>
  </si>
  <si>
    <t>新規審査申請用</t>
  </si>
  <si>
    <t>『バス事業におけるグリーン経営推進マニュアル』にあるチェックリストに基づいて、</t>
  </si>
  <si>
    <t xml:space="preserve"> チェック項目の内容が貴社の取組にあてはまる場合はYes欄に✓を、あてはまらない場合はNo欄に✓を、</t>
  </si>
  <si>
    <r>
      <t xml:space="preserve">車両
保有台数
</t>
    </r>
    <r>
      <rPr>
        <sz val="8"/>
        <rFont val="ＭＳ Ｐゴシック"/>
        <family val="3"/>
      </rPr>
      <t>（事業用車のみ）</t>
    </r>
  </si>
  <si>
    <t>燃料電池車（水素自動車）</t>
  </si>
  <si>
    <r>
      <t>0.579kg
-CO</t>
    </r>
    <r>
      <rPr>
        <vertAlign val="subscript"/>
        <sz val="8"/>
        <rFont val="ＭＳ Ｐゴシック"/>
        <family val="3"/>
      </rPr>
      <t>2</t>
    </r>
    <r>
      <rPr>
        <sz val="8"/>
        <rFont val="ＭＳ Ｐゴシック"/>
        <family val="3"/>
      </rPr>
      <t>/kWh</t>
    </r>
  </si>
  <si>
    <t>燃料電池車（水素自動車）</t>
  </si>
  <si>
    <t>※1　環境省「地球温暖化対策事業効果算定ガイドブック」より。</t>
  </si>
  <si>
    <t>会社、事業所等の環境保全への取組を示す環境方針を策定しており、
環境方針には法規制の遵守など基本的な取組が示されている</t>
  </si>
  <si>
    <t>現状の環境保全活動への取組状況に関する評価結果や、検討した取組改善策を踏まえ、
今後の目標や目標達成へ向けた具体的な取組内容などを盛り込んだ行動計画を
作成（見直し）している</t>
  </si>
  <si>
    <t>環境意識の向上を図るため、環境方針の徹底や環境に関する一般的な情報の伝達等を
定期的に行っている</t>
  </si>
  <si>
    <t>環境保全活動に関する標語や提言を従業員から広く募集し、その内容を自社の
環境保全活動に活用、反映させている</t>
  </si>
  <si>
    <t>燃費に関する定量的な目標を達成するため、エコドライブを効果的に進めるための
計画を策定している</t>
  </si>
  <si>
    <t>会社として、エコドライブの取組状況や取組結果（燃費）に基づいて、
取組状況が改善するよう、取組の見直しを行う仕組みを設けている</t>
  </si>
  <si>
    <t>ドライバーに対して、エコドライブに関する基礎的な知識について、
５項目以上の教育・指導を行っている</t>
  </si>
  <si>
    <t>燃費管理の結果をもとに、ドライバー別あるいはグループ別に燃費が向上するよう
指導を行っている</t>
  </si>
  <si>
    <t>環境保全への取組について、車内やバス停等にステッカーやポスターを掲示したり
車内放送を行う等により、利用者に対して理解を求めている</t>
  </si>
  <si>
    <t>アイドリングストップに関する取組結果のデータを整理し、取組状況が改善するよう、
取組の見直しを行う仕組みを設けている</t>
  </si>
  <si>
    <t>エコドライブへの取組の重要性や取組姿勢を示す表示を運転席まわりに掲示し、
ドライバーへの指導を行っている</t>
  </si>
  <si>
    <t>エコドライブの具体的な取組内容について手引きを作成し、
エコドライブの教育指導に役立てている</t>
  </si>
  <si>
    <t>エコドライブを推進するための装置を導入した結果を確認し、
エコドライブの実施に役立てている</t>
  </si>
  <si>
    <t>最新規制適合ディーゼル車の導入について計画を策定し、
目標達成に向けて導入に取り組んでいる</t>
  </si>
  <si>
    <t>整備員に対して、環境保全への観点からの点検・整備に関する事項について、
５項目以上の教育・指導を行っている</t>
  </si>
  <si>
    <t>車両の状態を日常から把握し、環境に対して影響のある現象が確認された時には、
直ちに点検・整備を実施している</t>
  </si>
  <si>
    <t>　・LPG車の排ガスの臭いが強くなってきた時、ディーゼル車の排ガスの
    汚れがひどくなってきた時には、直ちに点検・整備を実施している</t>
  </si>
  <si>
    <t>エアフィルタの清掃・交換にあたっては、走行距離または使用期間、
あるいはその両方について独自の基準を設定し、実施している</t>
  </si>
  <si>
    <t>エンジンオイルやエンジンオイルフィルタの交換にあたっては、走行距離または使用期間、
あるいはその両方について独自の基準を設定し、実施している</t>
  </si>
  <si>
    <t>　・エンジンオイルフィルタの交換にあたっては、走行距離または使用期間、
    あるいはその両方について独自の基準を設定し、実施している</t>
  </si>
  <si>
    <t>燃料噴射系のオーバーホールや交換にあたっては、走行距離または使用期間について
独自の基準を設定し、実施している</t>
  </si>
  <si>
    <r>
      <t xml:space="preserve">（［後付か否かにかかわらず］排出ガス減少装置を装着している場合のみ）
</t>
    </r>
    <r>
      <rPr>
        <sz val="10"/>
        <rFont val="ＭＳ 明朝"/>
        <family val="1"/>
      </rPr>
      <t>排出ガス減少装置（DPF、酸化触媒等）については、メーカーの指定した手順に従って
メンテナンスを実施している</t>
    </r>
  </si>
  <si>
    <t>下記の箇所に対しては、走行距離、または使用期間について独自の基準を設定し、
実施している</t>
  </si>
  <si>
    <t>　・タイヤの空気圧の点検・調整は、独自の点検期間を設定し、
    空気圧の測定をもとに実施している</t>
  </si>
  <si>
    <t>　・エア漏れ（高圧空気の漏れ）の点検は、使用期間について独自の基準を設定し、
    実施している</t>
  </si>
  <si>
    <t>　・トランスミッションオイルの漏れの点検は、走行距離または使用期間について
    独自の点検期間を設定し、実施している</t>
  </si>
  <si>
    <t>　・トランスミッションオイルの交換は、走行距離または使用期間について
    独自の基準を設定し、実施している</t>
  </si>
  <si>
    <t>　・デファレンシャルオイルの漏れの点検は、走行距離または使用期間について
    独自の点検期間を設定し、実施している</t>
  </si>
  <si>
    <t>　・デファレンシャルオイルの交換は、走行距離または使用期間について
    独自の基準を設定し、実施している</t>
  </si>
  <si>
    <r>
      <t>廃棄物の発生抑制（発生量削減）、再使用（繰り返し利用）、リサイクル</t>
    </r>
    <r>
      <rPr>
        <sz val="9"/>
        <rFont val="ＭＳ 明朝"/>
        <family val="1"/>
      </rPr>
      <t>（再生利用＝再資源化）</t>
    </r>
    <r>
      <rPr>
        <sz val="10"/>
        <rFont val="ＭＳ 明朝"/>
        <family val="1"/>
      </rPr>
      <t xml:space="preserve">
および適正処理の推進について従業員に対して指導を行っている</t>
    </r>
  </si>
  <si>
    <t>廃油、廃タイヤ、廃バッテリーの処理に際して、処理やリサイクルを適切に実施している
業者に委託している</t>
  </si>
  <si>
    <t>事務所内でのエネルギー使用量、廃棄物排出量の削減についての取組状況を目標に照らして
評価し、取組状況が改善するよう、取組の見直しを行う仕組みを設けている</t>
  </si>
  <si>
    <t>□　低公害車等の導入について計画を策定し、目標達成に向けて導入に取組んでいる</t>
  </si>
  <si>
    <t>　［レベル２］＜認証項目＞</t>
  </si>
  <si>
    <t>※3　国の低排出ガス認定車、および九都県市指定低公害車、近畿八府県市指定低排出ガス車、山梨県指定低公害車、</t>
  </si>
  <si>
    <t>　　　 札幌市 指定低公害車等の地方公共団体で定める低公害車。</t>
  </si>
  <si>
    <t>　　　新短期規制適合車、超低PM車、新長期規制適合車、ポスト新長期規制適合車は、九都県市指定低公害車など地方自治体</t>
  </si>
  <si>
    <r>
      <t>該当しない項目・・・・・・・・・・・該当なし欄の□に</t>
    </r>
    <r>
      <rPr>
        <b/>
        <sz val="12"/>
        <rFont val="Segoe UI Symbol"/>
        <family val="2"/>
      </rPr>
      <t>✓</t>
    </r>
    <r>
      <rPr>
        <b/>
        <sz val="12"/>
        <rFont val="HGP教科書体"/>
        <family val="1"/>
      </rPr>
      <t>を記入</t>
    </r>
  </si>
  <si>
    <r>
      <t>Ｙｅｓの項目の内、右欄に</t>
    </r>
    <r>
      <rPr>
        <b/>
        <sz val="12"/>
        <rFont val="HGP教科書体"/>
        <family val="1"/>
      </rPr>
      <t>「</t>
    </r>
    <r>
      <rPr>
        <b/>
        <i/>
        <sz val="11"/>
        <rFont val="ＭＳ ゴシック"/>
        <family val="3"/>
      </rPr>
      <t>表～</t>
    </r>
    <r>
      <rPr>
        <b/>
        <sz val="12"/>
        <rFont val="HGP教科書体"/>
        <family val="1"/>
      </rPr>
      <t>」</t>
    </r>
    <r>
      <rPr>
        <sz val="12"/>
        <rFont val="HGP教科書体"/>
        <family val="1"/>
      </rPr>
      <t>と記載のある場合は、</t>
    </r>
    <r>
      <rPr>
        <b/>
        <sz val="12"/>
        <rFont val="HGP教科書体"/>
        <family val="1"/>
      </rPr>
      <t>必ず、該当する表に記入して</t>
    </r>
  </si>
  <si>
    <r>
      <t>　　（各表の右上枠内に、</t>
    </r>
    <r>
      <rPr>
        <u val="single"/>
        <sz val="12"/>
        <rFont val="HGP教科書体"/>
        <family val="1"/>
      </rPr>
      <t>事業所名を明記します</t>
    </r>
    <r>
      <rPr>
        <sz val="12"/>
        <rFont val="HGP教科書体"/>
        <family val="1"/>
      </rPr>
      <t>……略称で可）</t>
    </r>
  </si>
  <si>
    <r>
      <rPr>
        <i/>
        <sz val="10"/>
        <rFont val="ＭＳ ゴシック"/>
        <family val="3"/>
      </rPr>
      <t>（［後付か否かにかかわらず］排出ガス減少装置を装着している場合のみ）</t>
    </r>
    <r>
      <rPr>
        <i/>
        <sz val="10"/>
        <rFont val="ＭＳ 明朝"/>
        <family val="1"/>
      </rPr>
      <t xml:space="preserve">
</t>
    </r>
    <r>
      <rPr>
        <sz val="10"/>
        <rFont val="ＭＳ 明朝"/>
        <family val="1"/>
      </rPr>
      <t>排出ガス減少装置（DPF、酸化触媒等）が装着されている車両の黒煙測定は、
走行距離または使用期間について独自の基準を設定し、実施している</t>
    </r>
  </si>
  <si>
    <t>※3　水素関連の二酸化炭素排出係数は初期値「0」としていますが、ライフサイクルでの係数が判明している場合はその係数で算定してください。</t>
  </si>
  <si>
    <t>定速走行、経済速度を励行する</t>
  </si>
  <si>
    <t>予知運転による停止・発進回数を抑制する</t>
  </si>
  <si>
    <t>エア・クリーナーの目づまりがないかどうか確かめる</t>
  </si>
  <si>
    <t>点火プラグの汚れ、ギャップを点検する</t>
  </si>
  <si>
    <t>　　 事項に✓をつけてください</t>
  </si>
  <si>
    <t xml:space="preserve"> 該当しない場合は該当なし欄に✓を記入してください。</t>
  </si>
  <si>
    <r>
      <t xml:space="preserve">追加導入
目標台数
</t>
    </r>
    <r>
      <rPr>
        <sz val="7"/>
        <rFont val="ＭＳ Ｐゴシック"/>
        <family val="3"/>
      </rPr>
      <t>(今年度計画
中･長期計画)</t>
    </r>
  </si>
  <si>
    <t>→　現在（今期）の燃費目標と、その目標を掲げて取組む期間（今期）を下表に記入してください。</t>
  </si>
  <si>
    <t>→　教育・指導を行っているエコドライブへの取組み内容について、下表のうち５項目以上に✓をつけてください。</t>
  </si>
  <si>
    <t>→　事業用車について、導入実績と今後の導入計画を下表に記入してください。</t>
  </si>
  <si>
    <t>→　前年度の計画達成状況を下表に記入してください。</t>
  </si>
  <si>
    <r>
      <t>→　表２の</t>
    </r>
    <r>
      <rPr>
        <u val="single"/>
        <sz val="10"/>
        <rFont val="ＭＳ Ｐ明朝"/>
        <family val="1"/>
      </rPr>
      <t>「現在の燃費目標」を立てた際の基となる燃費実績と燃費実績把握期間</t>
    </r>
    <r>
      <rPr>
        <sz val="10"/>
        <rFont val="ＭＳ Ｐ明朝"/>
        <family val="1"/>
      </rPr>
      <t>を、次の表に記入してください。</t>
    </r>
  </si>
  <si>
    <t>※1　低公害車は、窒素酸化物（NOx）や粒子状物質（PM）等の大気汚染物質の排出が少ない、または全く排出しない、</t>
  </si>
  <si>
    <t>　燃費性能が優れているなどの環境性能に優れた自動車として認められたもの。</t>
  </si>
  <si>
    <t>　　⑪⑫⑭⑯⑰がNOx・PM法非適合車(規制対象車)です。ただし、型式によってはNOx・PM法適合車（規制対象外）が</t>
  </si>
  <si>
    <t>※1　低公害車は、窒素酸化物（NOx）や粒子状物質（PM）等の大気汚染物質の排出が少ない、または全く排出しない、</t>
  </si>
  <si>
    <t xml:space="preserve"> 燃費性能が優れているなどの環境性能に優れた自動車として認められたもの。</t>
  </si>
  <si>
    <t>　　　 ⑪⑫⑭⑯⑰がNox・PM法非適合車(規制対象車)です。ただし、型式によってはNox・PM法適合車（規制対象外）があります。</t>
  </si>
  <si>
    <r>
      <t>→　計画は策定しているが、</t>
    </r>
    <r>
      <rPr>
        <b/>
        <sz val="10"/>
        <rFont val="ＭＳ Ｐ明朝"/>
        <family val="1"/>
      </rPr>
      <t>追加導入目標台数が0台の場合は「0台」と記入してください。</t>
    </r>
  </si>
  <si>
    <r>
      <t>②</t>
    </r>
    <r>
      <rPr>
        <b/>
        <sz val="12"/>
        <rFont val="HGP教科書体"/>
        <family val="1"/>
      </rPr>
      <t>表１～表10</t>
    </r>
    <r>
      <rPr>
        <sz val="12"/>
        <rFont val="HGP教科書体"/>
        <family val="1"/>
      </rPr>
      <t>　(P.4～13)…</t>
    </r>
  </si>
  <si>
    <t>→　計画を策定している場合は下表の「導入目標」に記入して下さい。</t>
  </si>
  <si>
    <r>
      <t>→　</t>
    </r>
    <r>
      <rPr>
        <u val="double"/>
        <sz val="10"/>
        <rFont val="ＭＳ Ｐ明朝"/>
        <family val="1"/>
      </rPr>
      <t>下表[Ａ列]</t>
    </r>
    <r>
      <rPr>
        <sz val="10"/>
        <rFont val="ＭＳ Ｐ明朝"/>
        <family val="1"/>
      </rPr>
      <t>に、現在保有しているディーゼル車（事業用車のみ）が何年規制に適合しているか、型式別に記入してください。</t>
    </r>
  </si>
  <si>
    <r>
      <t>→　</t>
    </r>
    <r>
      <rPr>
        <u val="double"/>
        <sz val="10"/>
        <rFont val="ＭＳ Ｐ明朝"/>
        <family val="1"/>
      </rPr>
      <t>下表[Ｂ列]</t>
    </r>
    <r>
      <rPr>
        <sz val="10"/>
        <rFont val="ＭＳ Ｐ明朝"/>
        <family val="1"/>
      </rPr>
      <t>に、自社の今年度末までに規制対象となり車検が継続できなくなる車の台数を、記入してください。</t>
    </r>
  </si>
  <si>
    <t>　　　　Ⅰ　保有台数[A列]に記入した台数のうち、今年度末までに規制猶予期限が切れる車両台数を、[Ｂ列]に記入してください。</t>
  </si>
  <si>
    <t>　　　　Ⅱ　規制猶予期限が切れる車両がない場合には、[Ｂ列]に0台と記入してください。</t>
  </si>
  <si>
    <r>
      <t>　　　　Ⅲ　[Ｂ列]の「</t>
    </r>
    <r>
      <rPr>
        <sz val="10"/>
        <rFont val="ＭＳ ゴシック"/>
        <family val="3"/>
      </rPr>
      <t>―</t>
    </r>
    <r>
      <rPr>
        <sz val="10"/>
        <rFont val="ＭＳ Ｐ明朝"/>
        <family val="1"/>
      </rPr>
      <t>」は、規制適合車です。</t>
    </r>
  </si>
  <si>
    <r>
      <t>→　</t>
    </r>
    <r>
      <rPr>
        <u val="double"/>
        <sz val="10"/>
        <rFont val="ＭＳ Ｐ明朝"/>
        <family val="1"/>
      </rPr>
      <t>下表[Ｃ列]</t>
    </r>
    <r>
      <rPr>
        <sz val="10"/>
        <rFont val="ＭＳ Ｐ明朝"/>
        <family val="1"/>
      </rPr>
      <t>に、今年度分の代替え目標台数を記入してください。</t>
    </r>
  </si>
  <si>
    <t>タイヤの空気圧・偏摩耗を点検する</t>
  </si>
  <si>
    <t>エンジンオイルの量と汚れを確認する</t>
  </si>
  <si>
    <r>
      <t xml:space="preserve">平成21,22年規制適合車
</t>
    </r>
    <r>
      <rPr>
        <sz val="8.5"/>
        <rFont val="ＭＳ Ｐゴシック"/>
        <family val="3"/>
      </rPr>
      <t>(SKG,LKG,SDG,LDG,LKF,QDG,QDF,LDF,SPG他)</t>
    </r>
  </si>
  <si>
    <r>
      <t xml:space="preserve"> 平成28,30年規制適合車
 </t>
    </r>
    <r>
      <rPr>
        <sz val="9"/>
        <rFont val="ＭＳ Ｐゴシック"/>
        <family val="3"/>
      </rPr>
      <t>（2RG,2DG,2KG,2PG,3KE,3KF,他)</t>
    </r>
  </si>
  <si>
    <r>
      <rPr>
        <sz val="10"/>
        <rFont val="ＭＳ Ｐゴシック"/>
        <family val="3"/>
      </rPr>
      <t xml:space="preserve"> 平成30年規制適合車</t>
    </r>
    <r>
      <rPr>
        <sz val="9"/>
        <rFont val="ＭＳ Ｐゴシック"/>
        <family val="3"/>
      </rPr>
      <t xml:space="preserve"> (低燃費かつ低排出ガス認定車)
 (4JE,4KF,4NE,5JE,6JE,他)</t>
    </r>
  </si>
  <si>
    <t xml:space="preserve"> 平成28,30年規制適合車
 （2RG,2DG,2KG,2PG,3KE,3KF,他)</t>
  </si>
  <si>
    <t>　　平成28,30年規制適合車
　　 （2RG,2DG,2KG,2PG,3KE,3KF,他)</t>
  </si>
  <si>
    <t>→　導入している場合は下表の「現在の状況」に記入して下さい。</t>
  </si>
  <si>
    <r>
      <t>燃料電池車（水素自動車）</t>
    </r>
    <r>
      <rPr>
        <vertAlign val="superscript"/>
        <sz val="9"/>
        <rFont val="ＭＳ Ｐゴシック"/>
        <family val="3"/>
      </rPr>
      <t>※３</t>
    </r>
  </si>
  <si>
    <r>
      <t>燃料電池車（水素自動車）</t>
    </r>
    <r>
      <rPr>
        <vertAlign val="superscript"/>
        <sz val="9"/>
        <rFont val="ＭＳ Ｐゴシック"/>
        <family val="3"/>
      </rPr>
      <t>※３</t>
    </r>
  </si>
  <si>
    <t>ディーゼル車等の運行規制に関する条例の定める地域を運行する車両がある場合は、
条例に定める運行規制の対象となる車両の台数を把握している</t>
  </si>
  <si>
    <r>
      <t>□</t>
    </r>
    <r>
      <rPr>
        <sz val="11"/>
        <rFont val="ＭＳ Ｐゴシック"/>
        <family val="3"/>
      </rPr>
      <t>　ディーゼル車等の運行規制に関する条例の定める地域を運行する車両がある場合は、</t>
    </r>
  </si>
  <si>
    <t>条例に定める運行規制の対象となる車両の台数を把握している。[レベル1]＜認証項目＞</t>
  </si>
  <si>
    <r>
      <t>Ⅰ　下表</t>
    </r>
    <r>
      <rPr>
        <b/>
        <u val="single"/>
        <sz val="11"/>
        <rFont val="ＭＳ Ｐ明朝"/>
        <family val="1"/>
      </rPr>
      <t>[Ａ列]には、[Ｂ，Ｃ，Ｄ，Ｅ]列の規制対象地域を運行する車両</t>
    </r>
    <r>
      <rPr>
        <sz val="11"/>
        <rFont val="ＭＳ Ｐ明朝"/>
        <family val="1"/>
      </rPr>
      <t>の台数を記入してください。</t>
    </r>
  </si>
  <si>
    <r>
      <t>　　　</t>
    </r>
    <r>
      <rPr>
        <b/>
        <u val="single"/>
        <sz val="11"/>
        <rFont val="ＭＳ Ｐ明朝"/>
        <family val="1"/>
      </rPr>
      <t>運行する車両が無ければ、記入は不要</t>
    </r>
    <r>
      <rPr>
        <sz val="11"/>
        <rFont val="ＭＳ Ｐ明朝"/>
        <family val="1"/>
      </rPr>
      <t>です。</t>
    </r>
  </si>
  <si>
    <t>Ⅱ　下表[Ｂ，Ｃ，Ｄ，Ｅ]列の地域を運行する場合にチェックしてください。</t>
  </si>
  <si>
    <t>東京都、埼玉県
条例※2地域内
を運行する場合</t>
  </si>
  <si>
    <r>
      <rPr>
        <sz val="7"/>
        <rFont val="ＭＳ Ｐゴシック"/>
        <family val="3"/>
      </rPr>
      <t>千葉県、神奈川県</t>
    </r>
    <r>
      <rPr>
        <sz val="8"/>
        <rFont val="ＭＳ Ｐゴシック"/>
        <family val="3"/>
      </rPr>
      <t xml:space="preserve">
条例※2地域内
を運行する場合</t>
    </r>
  </si>
  <si>
    <t>兵庫県条例※3
地域内を
運行する場合</t>
  </si>
  <si>
    <t xml:space="preserve"> 富山県条例
※4地域内を
運行する場合</t>
  </si>
  <si>
    <t>　　平成30年規制適合車
　　(低燃費かつ低排出ガス認定車)
　　(4JE,4KF,4NE,5JE,6JE,他)</t>
  </si>
  <si>
    <t xml:space="preserve">        （東京都の島しょ部を除く）を運行する車両に制限を加えています。</t>
  </si>
  <si>
    <t>※4　富山県条例では、路線バス及び貸切バスが特定地域を運行する際に制限を加えています。</t>
  </si>
  <si>
    <t>※  　大阪府のディーゼル車等の流入車規制は令和4年4月1日付で廃止になりました。</t>
  </si>
  <si>
    <t>※</t>
  </si>
  <si>
    <t xml:space="preserve">  太枠内については運行規制の対象車両が含まれる可能性がありますのでご注意ください。</t>
  </si>
  <si>
    <t>二酸化炭素総排出量</t>
  </si>
  <si>
    <t>kg-
CO2</t>
  </si>
  <si>
    <t>％ 改善</t>
  </si>
  <si>
    <t>改善率（ ％ ）※</t>
  </si>
  <si>
    <t>環　境　目　標</t>
  </si>
  <si>
    <t>会社名</t>
  </si>
  <si>
    <t>営業所名</t>
  </si>
  <si>
    <t>目標の基にした期間</t>
  </si>
  <si>
    <t>年</t>
  </si>
  <si>
    <t>月</t>
  </si>
  <si>
    <t>月　</t>
  </si>
  <si>
    <t>目標の取組み期間</t>
  </si>
  <si>
    <t>燃費目標</t>
  </si>
  <si>
    <t>燃費の改善率</t>
  </si>
  <si>
    <t>燃費目標</t>
  </si>
  <si>
    <t>ディーゼル自動車</t>
  </si>
  <si>
    <t>電気自動車</t>
  </si>
  <si>
    <t>ガソリン</t>
  </si>
  <si>
    <t>ガソリン自動車</t>
  </si>
  <si>
    <t>ＬＰＧ自動車</t>
  </si>
  <si>
    <t>自家用</t>
  </si>
  <si>
    <r>
      <t>km/Nm</t>
    </r>
    <r>
      <rPr>
        <vertAlign val="superscript"/>
        <sz val="8"/>
        <rFont val="ＭＳ Ｐゴシック"/>
        <family val="3"/>
      </rPr>
      <t>3</t>
    </r>
  </si>
  <si>
    <t>エネルギー種別</t>
  </si>
  <si>
    <t>燃料使用量</t>
  </si>
  <si>
    <t>二酸化炭素排出量</t>
  </si>
  <si>
    <r>
      <t>kg-CO</t>
    </r>
    <r>
      <rPr>
        <vertAlign val="subscript"/>
        <sz val="6"/>
        <rFont val="ＭＳ Ｐゴシック"/>
        <family val="3"/>
      </rPr>
      <t>2</t>
    </r>
  </si>
  <si>
    <t>電力</t>
  </si>
  <si>
    <t>軽油</t>
  </si>
  <si>
    <t>C　　N　　G</t>
  </si>
  <si>
    <t>水素</t>
  </si>
  <si>
    <t>kg</t>
  </si>
  <si>
    <t xml:space="preserve"> 二酸化炭素総排出量</t>
  </si>
  <si>
    <t>改善率（ ％ ）</t>
  </si>
  <si>
    <t>％ 改善</t>
  </si>
  <si>
    <t>二酸化炭素総排出量の目標</t>
  </si>
  <si>
    <t>ディーゼル自動車</t>
  </si>
  <si>
    <t xml:space="preserve"> （１）乗合（高速バスを除く）</t>
  </si>
  <si>
    <t xml:space="preserve"> （２）貸切＋高速乗合バス</t>
  </si>
  <si>
    <t>天然ガス自動車（ＣＮＧ自動車</t>
  </si>
  <si>
    <t>ハイブリッド自動車（軽油）</t>
  </si>
  <si>
    <t>ハイブリッド自動車（ガソリン）</t>
  </si>
  <si>
    <t>ディーゼル以外の自動車</t>
  </si>
  <si>
    <t>天然ガス自動車 （ＣＮＧ自動車）</t>
  </si>
  <si>
    <t>ハイブリッド自動車（軽油）</t>
  </si>
  <si>
    <t>km/kWh</t>
  </si>
  <si>
    <t>L     P    G</t>
  </si>
  <si>
    <t>km
/kg</t>
  </si>
  <si>
    <t>km/kg</t>
  </si>
  <si>
    <r>
      <t>0kg-CO</t>
    </r>
    <r>
      <rPr>
        <vertAlign val="subscript"/>
        <sz val="8"/>
        <rFont val="ＭＳ Ｐゴシック"/>
        <family val="3"/>
      </rPr>
      <t>2</t>
    </r>
    <r>
      <rPr>
        <sz val="8"/>
        <rFont val="ＭＳ Ｐゴシック"/>
        <family val="3"/>
      </rPr>
      <t>/kg</t>
    </r>
  </si>
  <si>
    <t>km
/kwh</t>
  </si>
  <si>
    <r>
      <t>0.579kg
-CO</t>
    </r>
    <r>
      <rPr>
        <vertAlign val="subscript"/>
        <sz val="8"/>
        <rFont val="ＭＳ Ｐゴシック"/>
        <family val="3"/>
      </rPr>
      <t>2</t>
    </r>
    <r>
      <rPr>
        <sz val="8"/>
        <rFont val="ＭＳ Ｐゴシック"/>
        <family val="3"/>
      </rPr>
      <t>/kwh</t>
    </r>
  </si>
  <si>
    <t>km</t>
  </si>
  <si>
    <t>✤</t>
  </si>
  <si>
    <r>
      <rPr>
        <b/>
        <u val="single"/>
        <sz val="12"/>
        <color indexed="10"/>
        <rFont val="HGP教科書体"/>
        <family val="1"/>
      </rPr>
      <t>環境目標</t>
    </r>
    <r>
      <rPr>
        <b/>
        <u val="single"/>
        <sz val="12"/>
        <rFont val="HGP教科書体"/>
        <family val="1"/>
      </rPr>
      <t>の作成は任意ですので、必ずしも提出する必要はございません。</t>
    </r>
  </si>
  <si>
    <r>
      <t>kg-CO</t>
    </r>
    <r>
      <rPr>
        <b/>
        <vertAlign val="subscript"/>
        <sz val="6"/>
        <rFont val="ＭＳ Ｐゴシック"/>
        <family val="3"/>
      </rPr>
      <t>2</t>
    </r>
  </si>
  <si>
    <r>
      <t>取り組んでいる項目には・・・・・Ｙｅｓ欄の□に</t>
    </r>
    <r>
      <rPr>
        <sz val="12"/>
        <rFont val="Segoe UI Symbol"/>
        <family val="2"/>
      </rPr>
      <t>✓</t>
    </r>
    <r>
      <rPr>
        <sz val="12"/>
        <rFont val="HGP教科書体"/>
        <family val="1"/>
      </rPr>
      <t>を記入</t>
    </r>
  </si>
  <si>
    <r>
      <t>また、</t>
    </r>
    <r>
      <rPr>
        <u val="single"/>
        <sz val="12"/>
        <color indexed="10"/>
        <rFont val="HG創英角ﾎﾟｯﾌﾟ体"/>
        <family val="3"/>
      </rPr>
      <t>穴開け・ファイリング等もせず、申請書類のみ</t>
    </r>
    <r>
      <rPr>
        <u val="single"/>
        <sz val="12"/>
        <rFont val="HG創英角ﾎﾟｯﾌﾟ体"/>
        <family val="3"/>
      </rPr>
      <t>をお送りください</t>
    </r>
    <r>
      <rPr>
        <sz val="12"/>
        <rFont val="HG創英角ﾎﾟｯﾌﾟ体"/>
        <family val="3"/>
      </rPr>
      <t>。</t>
    </r>
  </si>
  <si>
    <t>大型（全長9m以上または定員50人以上）</t>
  </si>
  <si>
    <t>中型（大型・小型にあてはまらないもの）</t>
  </si>
  <si>
    <t>小型（全長7m以下でかつ定員29人以下）</t>
  </si>
  <si>
    <t>二酸化炭素総排出量の目標</t>
  </si>
  <si>
    <t>※　二酸化炭素総排出量の目標を設定している場合は入力してください</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</si>
</sst>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0;0;"/>
    <numFmt numFmtId="179" formatCode="#,###;[Red]\-#,###;0.0"/>
    <numFmt numFmtId="180" formatCode="#,###;[Red]\-#,###;"/>
    <numFmt numFmtId="181" formatCode="#,###.0;[Red]\-#,###.0;0.00"/>
    <numFmt numFmtId="182" formatCode="#,###.00;[Red]\-#,###.00;0.000"/>
    <numFmt numFmtId="183" formatCode="0_);[Red]\(0\)"/>
    <numFmt numFmtId="184" formatCode="0.00_);[Red]\(0.00\)"/>
    <numFmt numFmtId="185" formatCode="0.0_ "/>
    <numFmt numFmtId="186" formatCode="0.00;\-0.00;;@"/>
    <numFmt numFmtId="187" formatCode="#,###.0;[Red]\-#,###.0;"/>
    <numFmt numFmtId="188" formatCode="0_ "/>
    <numFmt numFmtId="189" formatCode="#,##0.0_ "/>
    <numFmt numFmtId="190" formatCode="#"/>
    <numFmt numFmtId="191" formatCode="0.00000_ "/>
    <numFmt numFmtId="192" formatCode="#,##0_ "/>
    <numFmt numFmtId="193" formatCode="#,##0_);[Red]\(#,##0\)"/>
    <numFmt numFmtId="194" formatCode="[$]ggge&quot;年&quot;m&quot;月&quot;d&quot;日&quot;;@"/>
    <numFmt numFmtId="195" formatCode="[$-411]gge&quot;年&quot;m&quot;月&quot;d&quot;日&quot;;@"/>
    <numFmt numFmtId="196" formatCode="[$]gge&quot;年&quot;m&quot;月&quot;d&quot;日&quot;;@"/>
    <numFmt numFmtId="197" formatCode="#,###"/>
    <numFmt numFmtId="198" formatCode="#,##0.00_ ;[Red]\-#,##0.00\ "/>
    <numFmt numFmtId="199" formatCode="#,##0.00_);[Red]\(#,##0.00\)"/>
    <numFmt numFmtId="200" formatCode="#,##0.0_);[Red]\(#,##0.0\)"/>
    <numFmt numFmtId="201" formatCode="#,##0_ ;[Red]\-#,##0\ "/>
    <numFmt numFmtId="202" formatCode="#,##0.00_ "/>
    <numFmt numFmtId="203" formatCode="#,###,###,##0"/>
    <numFmt numFmtId="204" formatCode="###,###,###"/>
    <numFmt numFmtId="205" formatCode="#,##0.0_ ;[Red]\-#,##0.0\ "/>
    <numFmt numFmtId="206" formatCode="###,###,###.0"/>
  </numFmts>
  <fonts count="152">
    <font>
      <sz val="11"/>
      <name val="ＭＳ Ｐゴシック"/>
      <family val="3"/>
    </font>
    <font>
      <sz val="6"/>
      <name val="ＭＳ Ｐゴシック"/>
      <family val="3"/>
    </font>
    <font>
      <sz val="11"/>
      <name val="ＭＳ 明朝"/>
      <family val="1"/>
    </font>
    <font>
      <sz val="14"/>
      <name val="ＭＳ 明朝"/>
      <family val="1"/>
    </font>
    <font>
      <b/>
      <sz val="11"/>
      <name val="ＭＳ 明朝"/>
      <family val="1"/>
    </font>
    <font>
      <sz val="12"/>
      <name val="ＭＳ 明朝"/>
      <family val="1"/>
    </font>
    <font>
      <sz val="10"/>
      <name val="ＭＳ 明朝"/>
      <family val="1"/>
    </font>
    <font>
      <i/>
      <sz val="10"/>
      <name val="ＭＳ ゴシック"/>
      <family val="3"/>
    </font>
    <font>
      <u val="single"/>
      <sz val="11"/>
      <color indexed="12"/>
      <name val="ＭＳ Ｐゴシック"/>
      <family val="3"/>
    </font>
    <font>
      <u val="single"/>
      <sz val="11"/>
      <color indexed="36"/>
      <name val="ＭＳ Ｐゴシック"/>
      <family val="3"/>
    </font>
    <font>
      <sz val="9"/>
      <name val="ＭＳ 明朝"/>
      <family val="1"/>
    </font>
    <font>
      <sz val="6"/>
      <name val="ＭＳ 明朝"/>
      <family val="1"/>
    </font>
    <font>
      <sz val="12"/>
      <name val="ＭＳ ゴシック"/>
      <family val="3"/>
    </font>
    <font>
      <b/>
      <sz val="12"/>
      <name val="ＭＳ 明朝"/>
      <family val="1"/>
    </font>
    <font>
      <sz val="10"/>
      <name val="ＭＳ ゴシック"/>
      <family val="3"/>
    </font>
    <font>
      <i/>
      <sz val="10"/>
      <name val="ＭＳ 明朝"/>
      <family val="1"/>
    </font>
    <font>
      <i/>
      <sz val="14"/>
      <name val="ＭＳ Ｐゴシック"/>
      <family val="3"/>
    </font>
    <font>
      <sz val="7"/>
      <name val="ＭＳ Ｐゴシック"/>
      <family val="3"/>
    </font>
    <font>
      <sz val="8"/>
      <name val="ＭＳ Ｐゴシック"/>
      <family val="3"/>
    </font>
    <font>
      <sz val="10.5"/>
      <name val="ＭＳ Ｐゴシック"/>
      <family val="3"/>
    </font>
    <font>
      <b/>
      <i/>
      <u val="single"/>
      <sz val="11"/>
      <name val="ＭＳ Ｐゴシック"/>
      <family val="3"/>
    </font>
    <font>
      <sz val="9"/>
      <name val="ＭＳ Ｐゴシック"/>
      <family val="3"/>
    </font>
    <font>
      <sz val="10"/>
      <name val="ＭＳ Ｐゴシック"/>
      <family val="3"/>
    </font>
    <font>
      <sz val="10.5"/>
      <name val="Century"/>
      <family val="1"/>
    </font>
    <font>
      <sz val="9"/>
      <name val="ＭＳ ゴシック"/>
      <family val="3"/>
    </font>
    <font>
      <sz val="11"/>
      <name val="ＭＳ ゴシック"/>
      <family val="3"/>
    </font>
    <font>
      <strike/>
      <sz val="11"/>
      <name val="ＭＳ Ｐゴシック"/>
      <family val="3"/>
    </font>
    <font>
      <b/>
      <sz val="11"/>
      <name val="ＭＳ Ｐゴシック"/>
      <family val="3"/>
    </font>
    <font>
      <sz val="11"/>
      <name val="HGP教科書体"/>
      <family val="1"/>
    </font>
    <font>
      <b/>
      <sz val="12"/>
      <name val="HGP教科書体"/>
      <family val="1"/>
    </font>
    <font>
      <b/>
      <sz val="14"/>
      <name val="HGP教科書体"/>
      <family val="1"/>
    </font>
    <font>
      <sz val="24"/>
      <name val="ＭＳ ゴシック"/>
      <family val="3"/>
    </font>
    <font>
      <b/>
      <sz val="16"/>
      <name val="ＭＳ ゴシック"/>
      <family val="3"/>
    </font>
    <font>
      <b/>
      <sz val="18"/>
      <name val="ＭＳ ゴシック"/>
      <family val="3"/>
    </font>
    <font>
      <sz val="12"/>
      <name val="HGP教科書体"/>
      <family val="1"/>
    </font>
    <font>
      <sz val="16"/>
      <name val="HGP教科書体"/>
      <family val="1"/>
    </font>
    <font>
      <b/>
      <u val="single"/>
      <sz val="12"/>
      <name val="HGP教科書体"/>
      <family val="1"/>
    </font>
    <font>
      <u val="single"/>
      <sz val="12"/>
      <name val="HGP教科書体"/>
      <family val="1"/>
    </font>
    <font>
      <b/>
      <sz val="26"/>
      <name val="ＭＳ ゴシック"/>
      <family val="3"/>
    </font>
    <font>
      <b/>
      <sz val="12"/>
      <name val="HG行書体"/>
      <family val="4"/>
    </font>
    <font>
      <vertAlign val="superscript"/>
      <sz val="9"/>
      <name val="ＭＳ Ｐゴシック"/>
      <family val="3"/>
    </font>
    <font>
      <sz val="11"/>
      <name val="ＭＳ Ｐ明朝"/>
      <family val="1"/>
    </font>
    <font>
      <i/>
      <u val="single"/>
      <sz val="11"/>
      <name val="ＭＳ Ｐ明朝"/>
      <family val="1"/>
    </font>
    <font>
      <vertAlign val="superscript"/>
      <sz val="8"/>
      <name val="ＭＳ Ｐゴシック"/>
      <family val="3"/>
    </font>
    <font>
      <i/>
      <sz val="11"/>
      <name val="AR P丸ゴシック体M"/>
      <family val="3"/>
    </font>
    <font>
      <i/>
      <u val="single"/>
      <sz val="10.5"/>
      <name val="ＭＳ Ｐ明朝"/>
      <family val="1"/>
    </font>
    <font>
      <sz val="10.5"/>
      <name val="ＭＳ Ｐ明朝"/>
      <family val="1"/>
    </font>
    <font>
      <vertAlign val="subscript"/>
      <sz val="8"/>
      <name val="ＭＳ Ｐゴシック"/>
      <family val="3"/>
    </font>
    <font>
      <sz val="9"/>
      <name val="ＭＳ Ｐ明朝"/>
      <family val="1"/>
    </font>
    <font>
      <i/>
      <sz val="11"/>
      <name val="AR丸ゴシック体M"/>
      <family val="3"/>
    </font>
    <font>
      <i/>
      <sz val="11"/>
      <name val="ＭＳ Ｐゴシック"/>
      <family val="3"/>
    </font>
    <font>
      <b/>
      <sz val="9"/>
      <name val="HG行書体"/>
      <family val="4"/>
    </font>
    <font>
      <b/>
      <sz val="10"/>
      <name val="HG行書体"/>
      <family val="4"/>
    </font>
    <font>
      <sz val="10"/>
      <name val="ＭＳ Ｐ明朝"/>
      <family val="1"/>
    </font>
    <font>
      <u val="single"/>
      <sz val="10"/>
      <name val="ＭＳ Ｐ明朝"/>
      <family val="1"/>
    </font>
    <font>
      <sz val="8"/>
      <name val="ＭＳ Ｐ明朝"/>
      <family val="1"/>
    </font>
    <font>
      <u val="single"/>
      <sz val="8"/>
      <name val="ＭＳ Ｐ明朝"/>
      <family val="1"/>
    </font>
    <font>
      <u val="double"/>
      <sz val="10"/>
      <name val="ＭＳ Ｐ明朝"/>
      <family val="1"/>
    </font>
    <font>
      <sz val="18"/>
      <name val="ＭＳ Ｐゴシック"/>
      <family val="3"/>
    </font>
    <font>
      <sz val="18"/>
      <name val="ＭＳ ゴシック"/>
      <family val="3"/>
    </font>
    <font>
      <b/>
      <sz val="12"/>
      <name val="HG正楷書体-PRO"/>
      <family val="4"/>
    </font>
    <font>
      <sz val="10"/>
      <name val="HG正楷書体-PRO"/>
      <family val="4"/>
    </font>
    <font>
      <b/>
      <sz val="11"/>
      <name val="HG正楷書体-PRO"/>
      <family val="4"/>
    </font>
    <font>
      <u val="single"/>
      <sz val="12"/>
      <name val="HG創英角ﾎﾟｯﾌﾟ体"/>
      <family val="3"/>
    </font>
    <font>
      <b/>
      <u val="single"/>
      <sz val="12"/>
      <name val="HG創英角ﾎﾟｯﾌﾟ体"/>
      <family val="3"/>
    </font>
    <font>
      <b/>
      <u val="single"/>
      <sz val="12"/>
      <color indexed="10"/>
      <name val="HG創英角ﾎﾟｯﾌﾟ体"/>
      <family val="3"/>
    </font>
    <font>
      <b/>
      <sz val="12"/>
      <name val="HG創英角ﾎﾟｯﾌﾟ体"/>
      <family val="3"/>
    </font>
    <font>
      <u val="single"/>
      <sz val="12"/>
      <color indexed="10"/>
      <name val="HG創英角ﾎﾟｯﾌﾟ体"/>
      <family val="3"/>
    </font>
    <font>
      <sz val="12"/>
      <name val="HG創英角ﾎﾟｯﾌﾟ体"/>
      <family val="3"/>
    </font>
    <font>
      <b/>
      <sz val="9"/>
      <name val="HG正楷書体-PRO"/>
      <family val="4"/>
    </font>
    <font>
      <b/>
      <sz val="18"/>
      <name val="ＭＳ Ｐゴシック"/>
      <family val="3"/>
    </font>
    <font>
      <vertAlign val="superscript"/>
      <sz val="11"/>
      <name val="ＭＳ Ｐゴシック"/>
      <family val="3"/>
    </font>
    <font>
      <sz val="8"/>
      <name val="ＭＳ 明朝"/>
      <family val="1"/>
    </font>
    <font>
      <sz val="12"/>
      <name val="Segoe UI Symbol"/>
      <family val="2"/>
    </font>
    <font>
      <b/>
      <sz val="12"/>
      <name val="Segoe UI Symbol"/>
      <family val="2"/>
    </font>
    <font>
      <b/>
      <i/>
      <sz val="11"/>
      <name val="ＭＳ ゴシック"/>
      <family val="3"/>
    </font>
    <font>
      <b/>
      <sz val="10"/>
      <name val="ＭＳ Ｐ明朝"/>
      <family val="1"/>
    </font>
    <font>
      <b/>
      <sz val="12"/>
      <name val="ＭＳ ゴシック"/>
      <family val="3"/>
    </font>
    <font>
      <b/>
      <i/>
      <sz val="10"/>
      <name val="ＭＳ 明朝"/>
      <family val="1"/>
    </font>
    <font>
      <b/>
      <i/>
      <sz val="11"/>
      <name val="ＭＳ 明朝"/>
      <family val="1"/>
    </font>
    <font>
      <sz val="9"/>
      <name val="Meiryo UI"/>
      <family val="3"/>
    </font>
    <font>
      <b/>
      <sz val="12"/>
      <name val="ＭＳ Ｐゴシック"/>
      <family val="3"/>
    </font>
    <font>
      <sz val="11"/>
      <color indexed="8"/>
      <name val="ＭＳ Ｐゴシック"/>
      <family val="3"/>
    </font>
    <font>
      <sz val="8.5"/>
      <name val="ＭＳ Ｐゴシック"/>
      <family val="3"/>
    </font>
    <font>
      <b/>
      <u val="single"/>
      <sz val="11"/>
      <name val="ＭＳ Ｐ明朝"/>
      <family val="1"/>
    </font>
    <font>
      <b/>
      <sz val="9"/>
      <name val="ＭＳ Ｐゴシック"/>
      <family val="3"/>
    </font>
    <font>
      <sz val="11"/>
      <name val="HG教科書体"/>
      <family val="1"/>
    </font>
    <font>
      <sz val="12"/>
      <name val="HG教科書体"/>
      <family val="1"/>
    </font>
    <font>
      <b/>
      <u val="single"/>
      <sz val="22"/>
      <name val="ＭＳ ゴシック"/>
      <family val="3"/>
    </font>
    <font>
      <b/>
      <sz val="22"/>
      <name val="ＭＳ ゴシック"/>
      <family val="3"/>
    </font>
    <font>
      <b/>
      <sz val="14"/>
      <name val="ＭＳ Ｐゴシック"/>
      <family val="3"/>
    </font>
    <font>
      <sz val="12"/>
      <name val="ＭＳ Ｐゴシック"/>
      <family val="3"/>
    </font>
    <font>
      <vertAlign val="subscript"/>
      <sz val="6"/>
      <name val="ＭＳ Ｐゴシック"/>
      <family val="3"/>
    </font>
    <font>
      <b/>
      <u val="single"/>
      <sz val="12"/>
      <color indexed="10"/>
      <name val="HGP教科書体"/>
      <family val="1"/>
    </font>
    <font>
      <b/>
      <sz val="8"/>
      <name val="ＭＳ Ｐゴシック"/>
      <family val="3"/>
    </font>
    <font>
      <b/>
      <vertAlign val="subscript"/>
      <sz val="6"/>
      <name val="ＭＳ Ｐゴシック"/>
      <family val="3"/>
    </font>
    <font>
      <sz val="6.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sz val="14"/>
      <color indexed="10"/>
      <name val="ＭＳ 明朝"/>
      <family val="1"/>
    </font>
    <font>
      <sz val="9.5"/>
      <color indexed="10"/>
      <name val="ＭＳ Ｐ明朝"/>
      <family val="1"/>
    </font>
    <font>
      <sz val="9"/>
      <color indexed="10"/>
      <name val="ＭＳ Ｐ明朝"/>
      <family val="1"/>
    </font>
    <font>
      <sz val="10"/>
      <color indexed="10"/>
      <name val="ＭＳ Ｐ明朝"/>
      <family val="1"/>
    </font>
    <font>
      <sz val="14"/>
      <name val="ＭＳ Ｐゴシック"/>
      <family val="3"/>
    </font>
    <font>
      <b/>
      <sz val="11"/>
      <color indexed="8"/>
      <name val="HGP教科書体"/>
      <family val="1"/>
    </font>
    <font>
      <sz val="11"/>
      <color indexed="8"/>
      <name val="HGP教科書体"/>
      <family val="1"/>
    </font>
    <font>
      <sz val="14"/>
      <color indexed="8"/>
      <name val="HGP教科書体"/>
      <family val="1"/>
    </font>
    <font>
      <b/>
      <sz val="12"/>
      <color indexed="8"/>
      <name val="HGP教科書体"/>
      <family val="1"/>
    </font>
    <font>
      <b/>
      <sz val="14"/>
      <color indexed="8"/>
      <name val="HGP教科書体"/>
      <family val="1"/>
    </font>
    <font>
      <sz val="12"/>
      <color indexed="8"/>
      <name val="ＭＳ Ｐゴシック"/>
      <family val="3"/>
    </font>
    <font>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name val="Cambria"/>
      <family val="3"/>
    </font>
    <font>
      <sz val="14"/>
      <color rgb="FFFF0000"/>
      <name val="ＭＳ 明朝"/>
      <family val="1"/>
    </font>
    <font>
      <sz val="9.5"/>
      <color rgb="FFFF0000"/>
      <name val="ＭＳ Ｐ明朝"/>
      <family val="1"/>
    </font>
    <font>
      <sz val="9"/>
      <color rgb="FFFF0000"/>
      <name val="ＭＳ Ｐ明朝"/>
      <family val="1"/>
    </font>
    <font>
      <sz val="10"/>
      <color rgb="FFFF0000"/>
      <name val="ＭＳ Ｐ明朝"/>
      <family val="1"/>
    </font>
    <font>
      <sz val="11"/>
      <name val="Calibri"/>
      <family val="3"/>
    </font>
    <font>
      <b/>
      <sz val="12"/>
      <name val="Calibri"/>
      <family val="3"/>
    </font>
    <font>
      <b/>
      <sz val="11"/>
      <name val="Calibri"/>
      <family val="3"/>
    </font>
    <font>
      <sz val="14"/>
      <name val="Calibri"/>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24993999302387238"/>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double"/>
    </border>
    <border>
      <left>
        <color indexed="63"/>
      </left>
      <right>
        <color indexed="63"/>
      </right>
      <top style="hair"/>
      <bottom style="thin"/>
    </border>
    <border>
      <left style="thin"/>
      <right>
        <color indexed="63"/>
      </right>
      <top style="hair"/>
      <bottom style="hair"/>
    </border>
    <border>
      <left style="thin"/>
      <right style="thin"/>
      <top style="hair"/>
      <bottom style="hair"/>
    </border>
    <border>
      <left style="thin"/>
      <right style="thin"/>
      <top style="hair"/>
      <bottom style="thin"/>
    </border>
    <border>
      <left>
        <color indexed="63"/>
      </left>
      <right style="thin"/>
      <top style="thin"/>
      <bottom style="hair"/>
    </border>
    <border>
      <left>
        <color indexed="63"/>
      </left>
      <right style="thin"/>
      <top style="double"/>
      <bottom style="hair"/>
    </border>
    <border>
      <left>
        <color indexed="63"/>
      </left>
      <right style="thin"/>
      <top style="hair"/>
      <bottom style="hair"/>
    </border>
    <border>
      <left>
        <color indexed="63"/>
      </left>
      <right style="thin"/>
      <top style="hair"/>
      <bottom>
        <color indexed="63"/>
      </bottom>
    </border>
    <border>
      <left>
        <color indexed="63"/>
      </left>
      <right style="thin"/>
      <top style="thin"/>
      <bottom style="thin"/>
    </border>
    <border>
      <left>
        <color indexed="63"/>
      </left>
      <right style="thin"/>
      <top>
        <color indexed="63"/>
      </top>
      <bottom>
        <color indexed="63"/>
      </bottom>
    </border>
    <border>
      <left style="thin"/>
      <right>
        <color indexed="63"/>
      </right>
      <top style="hair"/>
      <bottom style="thin"/>
    </border>
    <border>
      <left>
        <color indexed="63"/>
      </left>
      <right>
        <color indexed="63"/>
      </right>
      <top style="hair"/>
      <bottom style="hair"/>
    </border>
    <border>
      <left>
        <color indexed="63"/>
      </left>
      <right>
        <color indexed="63"/>
      </right>
      <top style="double"/>
      <bottom style="hair"/>
    </border>
    <border>
      <left style="hair"/>
      <right style="thin"/>
      <top style="double"/>
      <bottom style="hair"/>
    </border>
    <border>
      <left style="hair"/>
      <right style="thin"/>
      <top style="hair"/>
      <bottom style="hair"/>
    </border>
    <border>
      <left style="hair"/>
      <right>
        <color indexed="63"/>
      </right>
      <top style="hair"/>
      <bottom style="hair"/>
    </border>
    <border>
      <left style="thin"/>
      <right>
        <color indexed="63"/>
      </right>
      <top style="double"/>
      <bottom style="hair"/>
    </border>
    <border>
      <left style="thin"/>
      <right>
        <color indexed="63"/>
      </right>
      <top>
        <color indexed="63"/>
      </top>
      <bottom style="hair"/>
    </border>
    <border>
      <left style="thin"/>
      <right>
        <color indexed="63"/>
      </right>
      <top style="thin"/>
      <bottom style="double"/>
    </border>
    <border>
      <left style="thin"/>
      <right>
        <color indexed="63"/>
      </right>
      <top style="thin"/>
      <bottom style="thin"/>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style="thin"/>
      <right>
        <color indexed="63"/>
      </right>
      <top>
        <color indexed="63"/>
      </top>
      <bottom>
        <color indexed="63"/>
      </bottom>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color indexed="63"/>
      </left>
      <right style="thin"/>
      <top>
        <color indexed="63"/>
      </top>
      <bottom style="double"/>
    </border>
    <border>
      <left style="thin"/>
      <right>
        <color indexed="63"/>
      </right>
      <top style="hair"/>
      <bottom style="double"/>
    </border>
    <border>
      <left style="thin"/>
      <right style="thin"/>
      <top style="hair"/>
      <bottom style="double"/>
    </border>
    <border>
      <left style="hair"/>
      <right style="thin"/>
      <top>
        <color indexed="63"/>
      </top>
      <bottom style="hair"/>
    </border>
    <border>
      <left>
        <color indexed="63"/>
      </left>
      <right style="thin"/>
      <top>
        <color indexed="63"/>
      </top>
      <bottom style="hair"/>
    </border>
    <border>
      <left style="thin"/>
      <right>
        <color indexed="63"/>
      </right>
      <top>
        <color indexed="63"/>
      </top>
      <bottom style="thin"/>
    </border>
    <border>
      <left>
        <color indexed="63"/>
      </left>
      <right style="thin"/>
      <top style="thin"/>
      <bottom>
        <color indexed="63"/>
      </bottom>
    </border>
    <border>
      <left style="thin"/>
      <right style="thin"/>
      <top style="thin"/>
      <bottom style="hair"/>
    </border>
    <border>
      <left>
        <color indexed="63"/>
      </left>
      <right>
        <color indexed="63"/>
      </right>
      <top>
        <color indexed="63"/>
      </top>
      <bottom style="hair"/>
    </border>
    <border>
      <left>
        <color indexed="63"/>
      </left>
      <right style="double"/>
      <top style="hair"/>
      <bottom style="hair"/>
    </border>
    <border>
      <left style="hair"/>
      <right style="thin"/>
      <top>
        <color indexed="63"/>
      </top>
      <bottom>
        <color indexed="63"/>
      </bottom>
    </border>
    <border>
      <left style="hair"/>
      <right>
        <color indexed="63"/>
      </right>
      <top style="hair"/>
      <bottom>
        <color indexed="63"/>
      </bottom>
    </border>
    <border>
      <left>
        <color indexed="63"/>
      </left>
      <right style="double"/>
      <top style="hair"/>
      <bottom>
        <color indexed="63"/>
      </bottom>
    </border>
    <border>
      <left style="hair"/>
      <right>
        <color indexed="63"/>
      </right>
      <top style="hair"/>
      <bottom style="thin"/>
    </border>
    <border>
      <left>
        <color indexed="63"/>
      </left>
      <right style="double"/>
      <top>
        <color indexed="63"/>
      </top>
      <bottom style="thin"/>
    </border>
    <border>
      <left style="hair"/>
      <right style="thin"/>
      <top style="thin"/>
      <bottom style="thin"/>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hair"/>
    </border>
    <border>
      <left style="thin"/>
      <right style="thin"/>
      <top>
        <color indexed="63"/>
      </top>
      <bottom style="hair"/>
    </border>
    <border>
      <left style="thin"/>
      <right>
        <color indexed="63"/>
      </right>
      <top>
        <color indexed="63"/>
      </top>
      <bottom style="double"/>
    </border>
    <border>
      <left style="double"/>
      <right>
        <color indexed="63"/>
      </right>
      <top>
        <color indexed="63"/>
      </top>
      <bottom style="hair"/>
    </border>
    <border>
      <left style="double"/>
      <right>
        <color indexed="63"/>
      </right>
      <top style="hair"/>
      <bottom style="hair"/>
    </border>
    <border>
      <left style="double"/>
      <right>
        <color indexed="63"/>
      </right>
      <top style="hair"/>
      <bottom style="thin"/>
    </border>
    <border>
      <left style="double"/>
      <right>
        <color indexed="63"/>
      </right>
      <top>
        <color indexed="63"/>
      </top>
      <bottom style="thin"/>
    </border>
    <border>
      <left style="double"/>
      <right>
        <color indexed="63"/>
      </right>
      <top style="thin"/>
      <bottom style="thin"/>
    </border>
    <border>
      <left style="thin"/>
      <right style="hair"/>
      <top>
        <color indexed="63"/>
      </top>
      <bottom style="hair"/>
    </border>
    <border>
      <left style="hair"/>
      <right style="hair"/>
      <top>
        <color indexed="63"/>
      </top>
      <bottom style="hair"/>
    </border>
    <border>
      <left style="thin"/>
      <right style="hair"/>
      <top style="thin"/>
      <bottom style="hair"/>
    </border>
    <border>
      <left style="hair"/>
      <right style="hair"/>
      <top style="thin"/>
      <bottom style="hair"/>
    </border>
    <border>
      <left>
        <color indexed="63"/>
      </left>
      <right style="hair"/>
      <top style="thin"/>
      <bottom style="hair"/>
    </border>
    <border>
      <left>
        <color indexed="63"/>
      </left>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uble"/>
      <bottom>
        <color indexed="63"/>
      </bottom>
    </border>
    <border>
      <left>
        <color indexed="63"/>
      </left>
      <right style="thin"/>
      <top style="double"/>
      <bottom>
        <color indexed="63"/>
      </bottom>
    </border>
    <border>
      <left style="thin"/>
      <right style="thin"/>
      <top>
        <color indexed="63"/>
      </top>
      <bottom style="double"/>
    </border>
    <border>
      <left style="thin"/>
      <right style="thin"/>
      <top style="double"/>
      <bottom>
        <color indexed="63"/>
      </bottom>
    </border>
    <border>
      <left>
        <color indexed="63"/>
      </left>
      <right>
        <color indexed="63"/>
      </right>
      <top style="hair"/>
      <bottom style="double"/>
    </border>
    <border>
      <left>
        <color indexed="63"/>
      </left>
      <right style="thin"/>
      <top style="hair"/>
      <bottom style="double"/>
    </border>
    <border>
      <left>
        <color indexed="63"/>
      </left>
      <right style="hair"/>
      <top style="hair"/>
      <bottom>
        <color indexed="63"/>
      </bottom>
    </border>
    <border>
      <left>
        <color indexed="63"/>
      </left>
      <right style="hair"/>
      <top>
        <color indexed="63"/>
      </top>
      <bottom style="hair"/>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double"/>
      <diagonal style="thin"/>
    </border>
    <border diagonalDown="1">
      <left>
        <color indexed="63"/>
      </left>
      <right>
        <color indexed="63"/>
      </right>
      <top>
        <color indexed="63"/>
      </top>
      <bottom style="double"/>
      <diagonal style="thin"/>
    </border>
    <border diagonalDown="1">
      <left>
        <color indexed="63"/>
      </left>
      <right style="thin"/>
      <top>
        <color indexed="63"/>
      </top>
      <bottom style="double"/>
      <diagonal style="thin"/>
    </border>
    <border>
      <left style="thin"/>
      <right style="thin"/>
      <top style="double"/>
      <bottom style="hair"/>
    </border>
    <border>
      <left style="thin"/>
      <right style="hair"/>
      <top style="double"/>
      <bottom style="thin"/>
    </border>
    <border>
      <left style="thin"/>
      <right style="hair"/>
      <top>
        <color indexed="63"/>
      </top>
      <bottom style="thin"/>
    </border>
    <border>
      <left style="thin"/>
      <right style="thin"/>
      <top style="hair"/>
      <bottom>
        <color indexed="63"/>
      </bottom>
    </border>
    <border>
      <left style="hair"/>
      <right style="hair"/>
      <top style="double"/>
      <bottom>
        <color indexed="63"/>
      </bottom>
    </border>
    <border>
      <left style="hair"/>
      <right style="hair"/>
      <top>
        <color indexed="63"/>
      </top>
      <bottom>
        <color indexed="63"/>
      </bottom>
    </border>
    <border>
      <left style="hair"/>
      <right style="hair"/>
      <top style="hair"/>
      <bottom>
        <color indexed="63"/>
      </bottom>
    </border>
    <border>
      <left style="hair"/>
      <right>
        <color indexed="63"/>
      </right>
      <top style="double"/>
      <bottom style="hair"/>
    </border>
    <border>
      <left>
        <color indexed="63"/>
      </left>
      <right style="hair"/>
      <top style="hair"/>
      <bottom style="thin"/>
    </border>
    <border>
      <left>
        <color indexed="63"/>
      </left>
      <right style="double"/>
      <top>
        <color indexed="63"/>
      </top>
      <bottom style="hair"/>
    </border>
    <border>
      <left>
        <color indexed="63"/>
      </left>
      <right style="double"/>
      <top style="thin"/>
      <bottom style="hair"/>
    </border>
    <border>
      <left>
        <color indexed="63"/>
      </left>
      <right style="double"/>
      <top style="hair"/>
      <bottom style="double"/>
    </border>
    <border>
      <left style="double"/>
      <right style="thin"/>
      <top style="thin"/>
      <bottom style="hair"/>
    </border>
    <border>
      <left style="double"/>
      <right style="thin"/>
      <top style="hair"/>
      <bottom style="double"/>
    </border>
    <border>
      <left>
        <color indexed="63"/>
      </left>
      <right style="double"/>
      <top style="thin"/>
      <bottom>
        <color indexed="63"/>
      </bottom>
    </border>
    <border>
      <left>
        <color indexed="63"/>
      </left>
      <right style="double"/>
      <top>
        <color indexed="63"/>
      </top>
      <bottom style="double"/>
    </border>
    <border diagonalUp="1">
      <left style="thin"/>
      <right>
        <color indexed="63"/>
      </right>
      <top style="thin"/>
      <bottom style="thin"/>
      <diagonal style="hair"/>
    </border>
    <border diagonalUp="1">
      <left>
        <color indexed="63"/>
      </left>
      <right style="thin"/>
      <top style="thin"/>
      <bottom style="thin"/>
      <diagonal style="hair"/>
    </border>
    <border>
      <left style="medium"/>
      <right>
        <color indexed="63"/>
      </right>
      <top style="hair"/>
      <bottom style="hair"/>
    </border>
    <border>
      <left>
        <color indexed="63"/>
      </left>
      <right style="medium"/>
      <top style="hair"/>
      <bottom style="hair"/>
    </border>
    <border>
      <left style="medium"/>
      <right>
        <color indexed="63"/>
      </right>
      <top style="medium"/>
      <bottom style="hair"/>
    </border>
    <border>
      <left>
        <color indexed="63"/>
      </left>
      <right style="medium"/>
      <top style="medium"/>
      <bottom style="hair"/>
    </border>
    <border>
      <left style="medium"/>
      <right>
        <color indexed="63"/>
      </right>
      <top style="hair"/>
      <bottom style="medium"/>
    </border>
    <border>
      <left>
        <color indexed="63"/>
      </left>
      <right style="thin"/>
      <top style="hair"/>
      <bottom style="medium"/>
    </border>
    <border>
      <left style="thin"/>
      <right>
        <color indexed="63"/>
      </right>
      <top style="medium"/>
      <bottom style="medium"/>
    </border>
    <border>
      <left>
        <color indexed="63"/>
      </left>
      <right style="thin"/>
      <top style="medium"/>
      <bottom style="medium"/>
    </border>
    <border>
      <left style="thin"/>
      <right>
        <color indexed="63"/>
      </right>
      <top style="hair"/>
      <bottom style="medium"/>
    </border>
    <border>
      <left>
        <color indexed="63"/>
      </left>
      <right style="medium"/>
      <top style="hair"/>
      <bottom style="medium"/>
    </border>
    <border>
      <left style="medium"/>
      <right>
        <color indexed="63"/>
      </right>
      <top style="medium"/>
      <bottom style="medium"/>
    </border>
    <border>
      <left>
        <color indexed="63"/>
      </left>
      <right style="medium"/>
      <top style="medium"/>
      <bottom style="medium"/>
    </border>
    <border>
      <left>
        <color indexed="63"/>
      </left>
      <right style="double"/>
      <top style="double"/>
      <bottom style="hair"/>
    </border>
    <border>
      <left style="thin"/>
      <right style="thin"/>
      <top style="thin"/>
      <bottom style="double"/>
    </border>
  </borders>
  <cellStyleXfs count="8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6" fillId="2" borderId="0" applyNumberFormat="0" applyBorder="0" applyAlignment="0" applyProtection="0"/>
    <xf numFmtId="0" fontId="126" fillId="3" borderId="0" applyNumberFormat="0" applyBorder="0" applyAlignment="0" applyProtection="0"/>
    <xf numFmtId="0" fontId="126" fillId="4" borderId="0" applyNumberFormat="0" applyBorder="0" applyAlignment="0" applyProtection="0"/>
    <xf numFmtId="0" fontId="126" fillId="5" borderId="0" applyNumberFormat="0" applyBorder="0" applyAlignment="0" applyProtection="0"/>
    <xf numFmtId="0" fontId="126" fillId="6" borderId="0" applyNumberFormat="0" applyBorder="0" applyAlignment="0" applyProtection="0"/>
    <xf numFmtId="0" fontId="126" fillId="7" borderId="0" applyNumberFormat="0" applyBorder="0" applyAlignment="0" applyProtection="0"/>
    <xf numFmtId="0" fontId="126" fillId="8" borderId="0" applyNumberFormat="0" applyBorder="0" applyAlignment="0" applyProtection="0"/>
    <xf numFmtId="0" fontId="126" fillId="9" borderId="0" applyNumberFormat="0" applyBorder="0" applyAlignment="0" applyProtection="0"/>
    <xf numFmtId="0" fontId="126" fillId="10" borderId="0" applyNumberFormat="0" applyBorder="0" applyAlignment="0" applyProtection="0"/>
    <xf numFmtId="0" fontId="126" fillId="11" borderId="0" applyNumberFormat="0" applyBorder="0" applyAlignment="0" applyProtection="0"/>
    <xf numFmtId="0" fontId="126" fillId="12" borderId="0" applyNumberFormat="0" applyBorder="0" applyAlignment="0" applyProtection="0"/>
    <xf numFmtId="0" fontId="126" fillId="13" borderId="0" applyNumberFormat="0" applyBorder="0" applyAlignment="0" applyProtection="0"/>
    <xf numFmtId="0" fontId="127" fillId="14" borderId="0" applyNumberFormat="0" applyBorder="0" applyAlignment="0" applyProtection="0"/>
    <xf numFmtId="0" fontId="127" fillId="15" borderId="0" applyNumberFormat="0" applyBorder="0" applyAlignment="0" applyProtection="0"/>
    <xf numFmtId="0" fontId="127" fillId="10" borderId="0" applyNumberFormat="0" applyBorder="0" applyAlignment="0" applyProtection="0"/>
    <xf numFmtId="0" fontId="127" fillId="16" borderId="0" applyNumberFormat="0" applyBorder="0" applyAlignment="0" applyProtection="0"/>
    <xf numFmtId="0" fontId="127" fillId="17" borderId="0" applyNumberFormat="0" applyBorder="0" applyAlignment="0" applyProtection="0"/>
    <xf numFmtId="0" fontId="127" fillId="18" borderId="0" applyNumberFormat="0" applyBorder="0" applyAlignment="0" applyProtection="0"/>
    <xf numFmtId="0" fontId="127" fillId="19" borderId="0" applyNumberFormat="0" applyBorder="0" applyAlignment="0" applyProtection="0"/>
    <xf numFmtId="0" fontId="127" fillId="20" borderId="0" applyNumberFormat="0" applyBorder="0" applyAlignment="0" applyProtection="0"/>
    <xf numFmtId="0" fontId="127" fillId="21" borderId="0" applyNumberFormat="0" applyBorder="0" applyAlignment="0" applyProtection="0"/>
    <xf numFmtId="0" fontId="127" fillId="22" borderId="0" applyNumberFormat="0" applyBorder="0" applyAlignment="0" applyProtection="0"/>
    <xf numFmtId="0" fontId="127" fillId="23" borderId="0" applyNumberFormat="0" applyBorder="0" applyAlignment="0" applyProtection="0"/>
    <xf numFmtId="0" fontId="127" fillId="24" borderId="0" applyNumberFormat="0" applyBorder="0" applyAlignment="0" applyProtection="0"/>
    <xf numFmtId="0" fontId="128" fillId="0" borderId="0" applyNumberFormat="0" applyFill="0" applyBorder="0" applyAlignment="0" applyProtection="0"/>
    <xf numFmtId="0" fontId="129" fillId="25" borderId="1" applyNumberFormat="0" applyAlignment="0" applyProtection="0"/>
    <xf numFmtId="0" fontId="130"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131" fillId="0" borderId="3" applyNumberFormat="0" applyFill="0" applyAlignment="0" applyProtection="0"/>
    <xf numFmtId="0" fontId="132" fillId="28" borderId="0" applyNumberFormat="0" applyBorder="0" applyAlignment="0" applyProtection="0"/>
    <xf numFmtId="0" fontId="133" fillId="29" borderId="4" applyNumberFormat="0" applyAlignment="0" applyProtection="0"/>
    <xf numFmtId="0" fontId="1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35" fillId="0" borderId="5" applyNumberFormat="0" applyFill="0" applyAlignment="0" applyProtection="0"/>
    <xf numFmtId="0" fontId="136" fillId="0" borderId="6" applyNumberFormat="0" applyFill="0" applyAlignment="0" applyProtection="0"/>
    <xf numFmtId="0" fontId="137" fillId="0" borderId="7" applyNumberFormat="0" applyFill="0" applyAlignment="0" applyProtection="0"/>
    <xf numFmtId="0" fontId="137" fillId="0" borderId="0" applyNumberFormat="0" applyFill="0" applyBorder="0" applyAlignment="0" applyProtection="0"/>
    <xf numFmtId="0" fontId="138" fillId="0" borderId="8" applyNumberFormat="0" applyFill="0" applyAlignment="0" applyProtection="0"/>
    <xf numFmtId="0" fontId="139" fillId="29" borderId="9" applyNumberFormat="0" applyAlignment="0" applyProtection="0"/>
    <xf numFmtId="0" fontId="1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1" fillId="30"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pplyNumberFormat="0" applyFill="0" applyBorder="0" applyAlignment="0" applyProtection="0"/>
    <xf numFmtId="0" fontId="142" fillId="31" borderId="0" applyNumberFormat="0" applyBorder="0" applyAlignment="0" applyProtection="0"/>
  </cellStyleXfs>
  <cellXfs count="1175">
    <xf numFmtId="0" fontId="0" fillId="0" borderId="0" xfId="0" applyAlignment="1">
      <alignment vertical="center"/>
    </xf>
    <xf numFmtId="0" fontId="23" fillId="0" borderId="0" xfId="0" applyFont="1" applyAlignment="1">
      <alignment horizontal="justify" vertical="center"/>
    </xf>
    <xf numFmtId="0" fontId="25" fillId="0" borderId="0" xfId="0" applyFont="1" applyAlignment="1">
      <alignment vertical="center"/>
    </xf>
    <xf numFmtId="0" fontId="3" fillId="0" borderId="0" xfId="0" applyFont="1" applyAlignment="1">
      <alignment horizontal="left" vertical="center"/>
    </xf>
    <xf numFmtId="0" fontId="25" fillId="0" borderId="10" xfId="0" applyFont="1" applyBorder="1" applyAlignment="1">
      <alignment horizontal="center" vertical="center" wrapText="1"/>
    </xf>
    <xf numFmtId="0" fontId="2" fillId="0" borderId="0" xfId="69" applyFont="1">
      <alignment vertical="center"/>
      <protection/>
    </xf>
    <xf numFmtId="0" fontId="14" fillId="0" borderId="0" xfId="69" applyFont="1" applyAlignment="1">
      <alignment/>
      <protection/>
    </xf>
    <xf numFmtId="0" fontId="3" fillId="0" borderId="0" xfId="69" applyFont="1" applyAlignment="1">
      <alignment/>
      <protection/>
    </xf>
    <xf numFmtId="0" fontId="3" fillId="0" borderId="0" xfId="69" applyFont="1" applyAlignment="1">
      <alignment horizontal="center"/>
      <protection/>
    </xf>
    <xf numFmtId="0" fontId="2" fillId="0" borderId="0" xfId="69" applyFont="1" applyAlignment="1">
      <alignment wrapText="1"/>
      <protection/>
    </xf>
    <xf numFmtId="0" fontId="2" fillId="0" borderId="0" xfId="69" applyFont="1" applyAlignment="1">
      <alignment/>
      <protection/>
    </xf>
    <xf numFmtId="0" fontId="12" fillId="0" borderId="0" xfId="69" applyFont="1" applyAlignment="1">
      <alignment/>
      <protection/>
    </xf>
    <xf numFmtId="0" fontId="5" fillId="0" borderId="0" xfId="69" applyFont="1" applyAlignment="1">
      <alignment/>
      <protection/>
    </xf>
    <xf numFmtId="0" fontId="5" fillId="0" borderId="0" xfId="69" applyFont="1" applyAlignment="1">
      <alignment horizontal="center"/>
      <protection/>
    </xf>
    <xf numFmtId="0" fontId="2" fillId="0" borderId="0" xfId="69" applyFont="1" applyAlignment="1">
      <alignment vertical="center" wrapText="1"/>
      <protection/>
    </xf>
    <xf numFmtId="0" fontId="3" fillId="0" borderId="0" xfId="69" applyFont="1" applyAlignment="1">
      <alignment vertical="top"/>
      <protection/>
    </xf>
    <xf numFmtId="0" fontId="13" fillId="0" borderId="0" xfId="69" applyFont="1" applyAlignment="1">
      <alignment horizontal="center" vertical="center"/>
      <protection/>
    </xf>
    <xf numFmtId="0" fontId="2" fillId="0" borderId="0" xfId="75" applyFont="1">
      <alignment vertical="center"/>
      <protection/>
    </xf>
    <xf numFmtId="0" fontId="6" fillId="0" borderId="0" xfId="69" applyFont="1" applyAlignment="1">
      <alignment vertical="center" wrapText="1"/>
      <protection/>
    </xf>
    <xf numFmtId="0" fontId="13" fillId="0" borderId="0" xfId="69" applyFont="1" applyAlignment="1">
      <alignment horizontal="center" vertical="top"/>
      <protection/>
    </xf>
    <xf numFmtId="0" fontId="3" fillId="0" borderId="0" xfId="69" applyFont="1" applyAlignment="1">
      <alignment horizontal="center" vertical="top"/>
      <protection/>
    </xf>
    <xf numFmtId="0" fontId="5" fillId="0" borderId="0" xfId="77" applyFont="1" applyAlignment="1">
      <alignment/>
      <protection/>
    </xf>
    <xf numFmtId="0" fontId="2" fillId="0" borderId="0" xfId="77" applyFont="1" applyAlignment="1">
      <alignment vertical="center" wrapText="1"/>
      <protection/>
    </xf>
    <xf numFmtId="0" fontId="2" fillId="0" borderId="0" xfId="77" applyFont="1">
      <alignment vertical="center"/>
      <protection/>
    </xf>
    <xf numFmtId="0" fontId="16" fillId="0" borderId="0" xfId="66" applyFont="1" applyAlignment="1">
      <alignment vertical="center"/>
      <protection/>
    </xf>
    <xf numFmtId="0" fontId="25" fillId="0" borderId="11" xfId="66" applyFont="1" applyBorder="1" applyAlignment="1">
      <alignment horizontal="justify" vertical="center" wrapText="1"/>
      <protection/>
    </xf>
    <xf numFmtId="0" fontId="0" fillId="0" borderId="0" xfId="68">
      <alignment/>
      <protection/>
    </xf>
    <xf numFmtId="0" fontId="35" fillId="0" borderId="0" xfId="68" applyFont="1" applyAlignment="1">
      <alignment horizontal="center" vertical="center"/>
      <protection/>
    </xf>
    <xf numFmtId="0" fontId="34" fillId="0" borderId="0" xfId="68" applyFont="1" applyAlignment="1">
      <alignment vertical="center"/>
      <protection/>
    </xf>
    <xf numFmtId="0" fontId="28" fillId="0" borderId="0" xfId="68" applyFont="1" applyAlignment="1">
      <alignment vertical="center"/>
      <protection/>
    </xf>
    <xf numFmtId="0" fontId="36" fillId="0" borderId="0" xfId="68" applyFont="1" applyAlignment="1">
      <alignment vertical="center"/>
      <protection/>
    </xf>
    <xf numFmtId="0" fontId="29" fillId="0" borderId="0" xfId="68" applyFont="1" applyAlignment="1">
      <alignment vertical="center"/>
      <protection/>
    </xf>
    <xf numFmtId="0" fontId="34" fillId="0" borderId="0" xfId="68" applyFont="1" applyAlignment="1" quotePrefix="1">
      <alignment horizontal="right" vertical="center"/>
      <protection/>
    </xf>
    <xf numFmtId="0" fontId="0" fillId="0" borderId="0" xfId="0" applyFont="1" applyAlignment="1">
      <alignment vertical="center"/>
    </xf>
    <xf numFmtId="0" fontId="41" fillId="0" borderId="0" xfId="66" applyFont="1" applyAlignment="1">
      <alignment vertical="center"/>
      <protection/>
    </xf>
    <xf numFmtId="0" fontId="41" fillId="0" borderId="0" xfId="0" applyFont="1" applyAlignment="1">
      <alignment vertical="center"/>
    </xf>
    <xf numFmtId="0" fontId="46" fillId="0" borderId="0" xfId="0" applyFont="1" applyAlignment="1">
      <alignment vertical="center"/>
    </xf>
    <xf numFmtId="0" fontId="16" fillId="0" borderId="0" xfId="71" applyFont="1" applyFill="1" applyAlignment="1">
      <alignment vertical="center"/>
      <protection/>
    </xf>
    <xf numFmtId="0" fontId="0" fillId="0" borderId="0" xfId="71" applyFont="1" applyFill="1" applyAlignment="1">
      <alignment vertical="center"/>
      <protection/>
    </xf>
    <xf numFmtId="0" fontId="17" fillId="0" borderId="0" xfId="71" applyFont="1" applyFill="1" applyAlignment="1">
      <alignment vertical="center"/>
      <protection/>
    </xf>
    <xf numFmtId="0" fontId="18" fillId="0" borderId="0" xfId="71" applyFont="1" applyFill="1" applyAlignment="1">
      <alignment vertical="center"/>
      <protection/>
    </xf>
    <xf numFmtId="0" fontId="19" fillId="0" borderId="0" xfId="71" applyFont="1" applyFill="1" applyAlignment="1">
      <alignment vertical="center"/>
      <protection/>
    </xf>
    <xf numFmtId="0" fontId="27" fillId="0" borderId="0" xfId="71" applyFont="1" applyFill="1">
      <alignment/>
      <protection/>
    </xf>
    <xf numFmtId="0" fontId="41" fillId="0" borderId="0" xfId="71" applyFont="1" applyFill="1" applyAlignment="1">
      <alignment vertical="center"/>
      <protection/>
    </xf>
    <xf numFmtId="0" fontId="17" fillId="0" borderId="0" xfId="71" applyFont="1" applyFill="1">
      <alignment/>
      <protection/>
    </xf>
    <xf numFmtId="0" fontId="21" fillId="0" borderId="12" xfId="71" applyFont="1" applyFill="1" applyBorder="1" applyAlignment="1">
      <alignment vertical="center" wrapText="1"/>
      <protection/>
    </xf>
    <xf numFmtId="0" fontId="21" fillId="0" borderId="13" xfId="71" applyFont="1" applyFill="1" applyBorder="1" applyAlignment="1">
      <alignment horizontal="center" vertical="center" wrapText="1"/>
      <protection/>
    </xf>
    <xf numFmtId="0" fontId="18" fillId="0" borderId="14" xfId="71" applyFont="1" applyFill="1" applyBorder="1" applyAlignment="1">
      <alignment horizontal="center" vertical="center"/>
      <protection/>
    </xf>
    <xf numFmtId="0" fontId="21" fillId="0" borderId="15" xfId="73" applyFont="1" applyFill="1" applyBorder="1" applyAlignment="1">
      <alignment vertical="center"/>
      <protection/>
    </xf>
    <xf numFmtId="0" fontId="16" fillId="0" borderId="0" xfId="0" applyFont="1" applyFill="1" applyAlignment="1">
      <alignment vertical="center"/>
    </xf>
    <xf numFmtId="0" fontId="21" fillId="0" borderId="0" xfId="0" applyFont="1" applyFill="1" applyAlignment="1">
      <alignment vertical="center"/>
    </xf>
    <xf numFmtId="0" fontId="18" fillId="0" borderId="16" xfId="0" applyFont="1" applyFill="1" applyBorder="1" applyAlignment="1">
      <alignment vertical="center"/>
    </xf>
    <xf numFmtId="0" fontId="21" fillId="0" borderId="17" xfId="0" applyFont="1" applyFill="1" applyBorder="1" applyAlignment="1">
      <alignment vertical="center"/>
    </xf>
    <xf numFmtId="0" fontId="18" fillId="0" borderId="17" xfId="0" applyFont="1" applyFill="1" applyBorder="1" applyAlignment="1">
      <alignment vertical="center"/>
    </xf>
    <xf numFmtId="0" fontId="18" fillId="0" borderId="18" xfId="0" applyFont="1" applyFill="1" applyBorder="1" applyAlignment="1">
      <alignment vertical="center"/>
    </xf>
    <xf numFmtId="0" fontId="18" fillId="0" borderId="10" xfId="0" applyFont="1" applyFill="1" applyBorder="1" applyAlignment="1">
      <alignment vertical="center"/>
    </xf>
    <xf numFmtId="0" fontId="21" fillId="0" borderId="16" xfId="0" applyFont="1" applyFill="1" applyBorder="1" applyAlignment="1">
      <alignment vertical="center" wrapText="1"/>
    </xf>
    <xf numFmtId="0" fontId="18" fillId="0" borderId="19" xfId="0" applyFont="1" applyFill="1" applyBorder="1" applyAlignment="1">
      <alignment vertical="center"/>
    </xf>
    <xf numFmtId="0" fontId="18" fillId="0" borderId="0" xfId="0" applyFont="1" applyFill="1" applyAlignment="1">
      <alignment vertical="center"/>
    </xf>
    <xf numFmtId="0" fontId="18" fillId="0" borderId="20" xfId="0" applyFont="1" applyFill="1" applyBorder="1" applyAlignment="1">
      <alignment vertical="center"/>
    </xf>
    <xf numFmtId="0" fontId="21" fillId="0" borderId="21" xfId="0" applyFont="1" applyFill="1" applyBorder="1" applyAlignment="1">
      <alignment vertical="center"/>
    </xf>
    <xf numFmtId="0" fontId="21" fillId="0" borderId="22" xfId="0" applyFont="1" applyFill="1" applyBorder="1" applyAlignment="1">
      <alignment vertical="center"/>
    </xf>
    <xf numFmtId="0" fontId="21" fillId="0" borderId="23" xfId="0" applyFont="1" applyFill="1" applyBorder="1" applyAlignment="1">
      <alignment vertical="center" wrapText="1"/>
    </xf>
    <xf numFmtId="0" fontId="17" fillId="0" borderId="24" xfId="0" applyFont="1" applyFill="1" applyBorder="1" applyAlignment="1">
      <alignment vertical="center" wrapText="1"/>
    </xf>
    <xf numFmtId="0" fontId="21" fillId="0" borderId="12" xfId="0" applyFont="1" applyFill="1" applyBorder="1" applyAlignment="1">
      <alignment vertical="center"/>
    </xf>
    <xf numFmtId="0" fontId="17" fillId="0" borderId="25" xfId="0" applyFont="1" applyFill="1" applyBorder="1" applyAlignment="1">
      <alignment vertical="center" wrapText="1"/>
    </xf>
    <xf numFmtId="0" fontId="21" fillId="0" borderId="26" xfId="0" applyFont="1" applyFill="1" applyBorder="1" applyAlignment="1">
      <alignment vertical="center"/>
    </xf>
    <xf numFmtId="0" fontId="21" fillId="0" borderId="11" xfId="0" applyFont="1" applyFill="1" applyBorder="1" applyAlignment="1">
      <alignment vertical="center"/>
    </xf>
    <xf numFmtId="177" fontId="39" fillId="0" borderId="27" xfId="0" applyNumberFormat="1" applyFont="1" applyFill="1" applyBorder="1" applyAlignment="1">
      <alignment vertical="center"/>
    </xf>
    <xf numFmtId="177" fontId="39" fillId="0" borderId="28" xfId="0" applyNumberFormat="1" applyFont="1" applyFill="1" applyBorder="1" applyAlignment="1">
      <alignment vertical="center"/>
    </xf>
    <xf numFmtId="177" fontId="39" fillId="0" borderId="12" xfId="0" applyNumberFormat="1" applyFont="1" applyFill="1" applyBorder="1" applyAlignment="1">
      <alignment vertical="center"/>
    </xf>
    <xf numFmtId="177" fontId="39" fillId="0" borderId="29" xfId="0" applyNumberFormat="1" applyFont="1" applyFill="1" applyBorder="1" applyAlignment="1">
      <alignment vertical="center"/>
    </xf>
    <xf numFmtId="177" fontId="39" fillId="0" borderId="30" xfId="0" applyNumberFormat="1" applyFont="1" applyFill="1" applyBorder="1" applyAlignment="1">
      <alignment vertical="center"/>
    </xf>
    <xf numFmtId="0" fontId="0" fillId="0" borderId="0" xfId="66" applyFont="1" applyAlignment="1">
      <alignment vertical="center"/>
      <protection/>
    </xf>
    <xf numFmtId="0" fontId="0" fillId="0" borderId="0" xfId="66" applyFont="1" applyAlignment="1">
      <alignment vertical="center"/>
      <protection/>
    </xf>
    <xf numFmtId="0" fontId="0" fillId="0" borderId="31" xfId="66" applyFont="1" applyBorder="1" applyAlignment="1">
      <alignment horizontal="center" vertical="center"/>
      <protection/>
    </xf>
    <xf numFmtId="0" fontId="0" fillId="0" borderId="32" xfId="66" applyFont="1" applyBorder="1" applyAlignment="1">
      <alignment vertical="center"/>
      <protection/>
    </xf>
    <xf numFmtId="0" fontId="0" fillId="0" borderId="33" xfId="66" applyFont="1" applyBorder="1" applyAlignment="1">
      <alignment horizontal="left" vertical="center"/>
      <protection/>
    </xf>
    <xf numFmtId="0" fontId="0" fillId="0" borderId="0" xfId="66" applyFont="1" applyAlignment="1">
      <alignment vertical="center"/>
      <protection/>
    </xf>
    <xf numFmtId="0" fontId="0" fillId="0" borderId="12" xfId="66" applyFont="1" applyBorder="1" applyAlignment="1">
      <alignment vertical="center"/>
      <protection/>
    </xf>
    <xf numFmtId="0" fontId="0" fillId="0" borderId="22" xfId="66" applyFont="1" applyBorder="1" applyAlignment="1">
      <alignment horizontal="left" vertical="center"/>
      <protection/>
    </xf>
    <xf numFmtId="0" fontId="0" fillId="0" borderId="21" xfId="66" applyFont="1" applyBorder="1" applyAlignment="1">
      <alignment vertical="center"/>
      <protection/>
    </xf>
    <xf numFmtId="0" fontId="0" fillId="0" borderId="0" xfId="71" applyFont="1" applyFill="1" applyAlignment="1">
      <alignment vertical="center"/>
      <protection/>
    </xf>
    <xf numFmtId="177" fontId="39" fillId="0" borderId="32" xfId="73" applyNumberFormat="1" applyFont="1" applyFill="1" applyBorder="1" applyAlignment="1" applyProtection="1">
      <alignment vertical="center"/>
      <protection/>
    </xf>
    <xf numFmtId="177" fontId="39" fillId="0" borderId="32" xfId="73" applyNumberFormat="1" applyFont="1" applyFill="1" applyBorder="1" applyAlignment="1" applyProtection="1">
      <alignment vertical="center"/>
      <protection locked="0"/>
    </xf>
    <xf numFmtId="177" fontId="39" fillId="0" borderId="34" xfId="0" applyNumberFormat="1" applyFont="1" applyFill="1"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17" xfId="0" applyFont="1" applyBorder="1" applyAlignment="1">
      <alignment vertical="center"/>
    </xf>
    <xf numFmtId="0" fontId="0" fillId="0" borderId="35" xfId="0" applyBorder="1" applyAlignment="1">
      <alignment vertical="center"/>
    </xf>
    <xf numFmtId="0" fontId="21" fillId="0" borderId="18" xfId="0" applyFont="1" applyFill="1" applyBorder="1" applyAlignment="1">
      <alignment horizontal="left" vertical="center"/>
    </xf>
    <xf numFmtId="0" fontId="55" fillId="0" borderId="0" xfId="0" applyFont="1" applyFill="1" applyAlignment="1">
      <alignment vertical="center"/>
    </xf>
    <xf numFmtId="0" fontId="55" fillId="0" borderId="0" xfId="0" applyFont="1" applyFill="1" applyAlignment="1">
      <alignment horizontal="left" vertical="top"/>
    </xf>
    <xf numFmtId="0" fontId="53" fillId="0" borderId="0" xfId="0" applyFont="1" applyAlignment="1">
      <alignment vertical="center"/>
    </xf>
    <xf numFmtId="0" fontId="0" fillId="0" borderId="0" xfId="0" applyFont="1" applyAlignment="1">
      <alignment vertical="center"/>
    </xf>
    <xf numFmtId="0" fontId="25" fillId="0" borderId="27" xfId="0" applyFont="1" applyBorder="1" applyAlignment="1">
      <alignment horizontal="center" vertical="center" wrapText="1"/>
    </xf>
    <xf numFmtId="0" fontId="25" fillId="0" borderId="23" xfId="0" applyFont="1" applyBorder="1" applyAlignment="1">
      <alignment horizontal="left" vertical="center"/>
    </xf>
    <xf numFmtId="0" fontId="0" fillId="0" borderId="23" xfId="0" applyBorder="1" applyAlignment="1">
      <alignment vertical="center"/>
    </xf>
    <xf numFmtId="0" fontId="0" fillId="0" borderId="16" xfId="0" applyBorder="1" applyAlignment="1">
      <alignment vertical="center"/>
    </xf>
    <xf numFmtId="0" fontId="0" fillId="0" borderId="12" xfId="0" applyFont="1" applyBorder="1" applyAlignment="1">
      <alignment vertical="center"/>
    </xf>
    <xf numFmtId="0" fontId="25" fillId="0" borderId="22" xfId="0" applyFont="1" applyBorder="1" applyAlignment="1">
      <alignment horizontal="left" vertical="center"/>
    </xf>
    <xf numFmtId="0" fontId="25" fillId="0" borderId="17" xfId="0" applyFont="1" applyBorder="1" applyAlignment="1">
      <alignment horizontal="left" vertical="center"/>
    </xf>
    <xf numFmtId="0" fontId="0" fillId="0" borderId="36" xfId="0" applyFont="1" applyBorder="1" applyAlignment="1">
      <alignment vertical="center"/>
    </xf>
    <xf numFmtId="0" fontId="25" fillId="0" borderId="37" xfId="0" applyFont="1" applyBorder="1" applyAlignment="1">
      <alignment horizontal="left" vertical="center"/>
    </xf>
    <xf numFmtId="0" fontId="25" fillId="0" borderId="18" xfId="0" applyFont="1" applyBorder="1" applyAlignment="1">
      <alignment horizontal="left" vertical="center"/>
    </xf>
    <xf numFmtId="0" fontId="0" fillId="0" borderId="0" xfId="71" applyFont="1" applyFill="1" applyAlignment="1">
      <alignment vertical="center"/>
      <protection/>
    </xf>
    <xf numFmtId="0" fontId="0" fillId="0" borderId="0" xfId="71" applyFont="1" applyFill="1" applyAlignment="1">
      <alignment horizontal="center" vertical="center"/>
      <protection/>
    </xf>
    <xf numFmtId="0" fontId="0" fillId="0" borderId="0" xfId="71" applyFont="1" applyFill="1">
      <alignment/>
      <protection/>
    </xf>
    <xf numFmtId="0" fontId="0" fillId="0" borderId="0" xfId="71" applyFont="1" applyFill="1" applyAlignment="1">
      <alignment horizontal="center"/>
      <protection/>
    </xf>
    <xf numFmtId="0" fontId="53" fillId="0" borderId="0" xfId="65" applyFont="1" applyFill="1" applyAlignment="1">
      <alignment vertical="center"/>
      <protection/>
    </xf>
    <xf numFmtId="0" fontId="0" fillId="0" borderId="0" xfId="71" applyFont="1" applyFill="1" applyAlignment="1">
      <alignment/>
      <protection/>
    </xf>
    <xf numFmtId="0" fontId="0" fillId="0" borderId="27" xfId="71" applyFont="1" applyFill="1" applyBorder="1">
      <alignment/>
      <protection/>
    </xf>
    <xf numFmtId="0" fontId="18" fillId="0" borderId="22" xfId="71" applyFont="1" applyFill="1" applyBorder="1" applyAlignment="1">
      <alignment vertical="center" wrapText="1"/>
      <protection/>
    </xf>
    <xf numFmtId="0" fontId="18" fillId="0" borderId="17" xfId="71" applyFont="1" applyFill="1" applyBorder="1" applyAlignment="1">
      <alignment horizontal="center" vertical="center"/>
      <protection/>
    </xf>
    <xf numFmtId="0" fontId="18" fillId="0" borderId="17" xfId="71" applyFont="1" applyFill="1" applyBorder="1" applyAlignment="1" applyProtection="1">
      <alignment horizontal="center" vertical="center"/>
      <protection locked="0"/>
    </xf>
    <xf numFmtId="0" fontId="18" fillId="0" borderId="11" xfId="71" applyFont="1" applyFill="1" applyBorder="1" applyAlignment="1">
      <alignment vertical="center" wrapText="1"/>
      <protection/>
    </xf>
    <xf numFmtId="0" fontId="18" fillId="0" borderId="35" xfId="71" applyFont="1" applyFill="1" applyBorder="1" applyAlignment="1">
      <alignment horizontal="center" vertical="center"/>
      <protection/>
    </xf>
    <xf numFmtId="0" fontId="18" fillId="0" borderId="35" xfId="71" applyFont="1" applyFill="1" applyBorder="1" applyAlignment="1" applyProtection="1">
      <alignment horizontal="center" vertical="center"/>
      <protection locked="0"/>
    </xf>
    <xf numFmtId="0" fontId="18" fillId="0" borderId="38" xfId="71" applyFont="1" applyFill="1" applyBorder="1" applyAlignment="1" applyProtection="1">
      <alignment vertical="center"/>
      <protection/>
    </xf>
    <xf numFmtId="0" fontId="18" fillId="0" borderId="19" xfId="71" applyFont="1" applyFill="1" applyBorder="1" applyAlignment="1" applyProtection="1">
      <alignment horizontal="center" vertical="center"/>
      <protection/>
    </xf>
    <xf numFmtId="0" fontId="0" fillId="0" borderId="32" xfId="71" applyFont="1" applyFill="1" applyBorder="1" applyAlignment="1">
      <alignment vertical="center"/>
      <protection/>
    </xf>
    <xf numFmtId="0" fontId="18" fillId="0" borderId="22" xfId="71" applyFont="1" applyFill="1" applyBorder="1" applyAlignment="1">
      <alignment horizontal="right" vertical="center" wrapText="1"/>
      <protection/>
    </xf>
    <xf numFmtId="0" fontId="21" fillId="0" borderId="21" xfId="71" applyFont="1" applyFill="1" applyBorder="1" applyAlignment="1">
      <alignment vertical="center" wrapText="1"/>
      <protection/>
    </xf>
    <xf numFmtId="0" fontId="18" fillId="0" borderId="11" xfId="71" applyFont="1" applyFill="1" applyBorder="1" applyAlignment="1">
      <alignment horizontal="right" vertical="center" wrapText="1"/>
      <protection/>
    </xf>
    <xf numFmtId="0" fontId="18" fillId="0" borderId="38" xfId="71" applyFont="1" applyFill="1" applyBorder="1" applyAlignment="1" applyProtection="1">
      <alignment horizontal="right" vertical="center"/>
      <protection/>
    </xf>
    <xf numFmtId="0" fontId="18" fillId="0" borderId="39" xfId="71" applyFont="1" applyFill="1" applyBorder="1" applyAlignment="1" applyProtection="1">
      <alignment horizontal="right" vertical="center"/>
      <protection/>
    </xf>
    <xf numFmtId="0" fontId="18" fillId="0" borderId="40" xfId="71" applyFont="1" applyFill="1" applyBorder="1" applyAlignment="1" applyProtection="1">
      <alignment horizontal="center" vertical="center"/>
      <protection/>
    </xf>
    <xf numFmtId="0" fontId="0" fillId="0" borderId="32" xfId="71" applyFont="1" applyFill="1" applyBorder="1">
      <alignment/>
      <protection/>
    </xf>
    <xf numFmtId="0" fontId="18" fillId="0" borderId="15" xfId="71" applyFont="1" applyFill="1" applyBorder="1" applyAlignment="1">
      <alignment horizontal="center" vertical="center"/>
      <protection/>
    </xf>
    <xf numFmtId="0" fontId="18" fillId="0" borderId="15" xfId="71" applyFont="1" applyFill="1" applyBorder="1" applyAlignment="1" applyProtection="1">
      <alignment horizontal="center" vertical="center"/>
      <protection locked="0"/>
    </xf>
    <xf numFmtId="0" fontId="0" fillId="0" borderId="12" xfId="71" applyFont="1" applyFill="1" applyBorder="1">
      <alignment/>
      <protection/>
    </xf>
    <xf numFmtId="0" fontId="18" fillId="0" borderId="22" xfId="71" applyFont="1" applyFill="1" applyBorder="1" applyAlignment="1">
      <alignment horizontal="right" vertical="center"/>
      <protection/>
    </xf>
    <xf numFmtId="0" fontId="0" fillId="0" borderId="21" xfId="71" applyFont="1" applyFill="1" applyBorder="1">
      <alignment/>
      <protection/>
    </xf>
    <xf numFmtId="0" fontId="18" fillId="0" borderId="11" xfId="71" applyFont="1" applyFill="1" applyBorder="1" applyAlignment="1">
      <alignment horizontal="right" vertical="center"/>
      <protection/>
    </xf>
    <xf numFmtId="0" fontId="18" fillId="0" borderId="19" xfId="71" applyFont="1" applyFill="1" applyBorder="1" applyAlignment="1" applyProtection="1">
      <alignment horizontal="right" vertical="center"/>
      <protection/>
    </xf>
    <xf numFmtId="0" fontId="18" fillId="0" borderId="41" xfId="71" applyFont="1" applyFill="1" applyBorder="1" applyAlignment="1" applyProtection="1">
      <alignment horizontal="right" vertical="center"/>
      <protection/>
    </xf>
    <xf numFmtId="0" fontId="18" fillId="0" borderId="42" xfId="71" applyFont="1" applyFill="1" applyBorder="1" applyAlignment="1" applyProtection="1">
      <alignment horizontal="center" vertical="center"/>
      <protection/>
    </xf>
    <xf numFmtId="0" fontId="18" fillId="0" borderId="23" xfId="71" applyFont="1" applyFill="1" applyBorder="1" applyAlignment="1">
      <alignment horizontal="right" vertical="center"/>
      <protection/>
    </xf>
    <xf numFmtId="0" fontId="18" fillId="0" borderId="16" xfId="71" applyFont="1" applyFill="1" applyBorder="1" applyAlignment="1">
      <alignment horizontal="center" vertical="center"/>
      <protection/>
    </xf>
    <xf numFmtId="0" fontId="18" fillId="0" borderId="16" xfId="71" applyFont="1" applyFill="1" applyBorder="1" applyAlignment="1" applyProtection="1">
      <alignment horizontal="center" vertical="center"/>
      <protection locked="0"/>
    </xf>
    <xf numFmtId="0" fontId="0" fillId="0" borderId="41" xfId="71" applyFont="1" applyFill="1" applyBorder="1">
      <alignment/>
      <protection/>
    </xf>
    <xf numFmtId="0" fontId="18" fillId="0" borderId="40" xfId="71" applyFont="1" applyFill="1" applyBorder="1" applyAlignment="1" applyProtection="1">
      <alignment horizontal="right" vertical="center"/>
      <protection/>
    </xf>
    <xf numFmtId="0" fontId="55" fillId="0" borderId="0" xfId="65" applyFont="1" applyFill="1">
      <alignment/>
      <protection/>
    </xf>
    <xf numFmtId="0" fontId="18" fillId="0" borderId="0" xfId="65" applyFont="1" applyFill="1">
      <alignment/>
      <protection/>
    </xf>
    <xf numFmtId="0" fontId="0" fillId="0" borderId="0" xfId="65" applyFont="1" applyFill="1">
      <alignment/>
      <protection/>
    </xf>
    <xf numFmtId="0" fontId="0" fillId="0" borderId="43" xfId="71" applyFont="1" applyFill="1" applyBorder="1">
      <alignment/>
      <protection/>
    </xf>
    <xf numFmtId="0" fontId="16" fillId="0" borderId="0" xfId="65" applyFont="1" applyFill="1" applyAlignment="1">
      <alignment vertical="center"/>
      <protection/>
    </xf>
    <xf numFmtId="0" fontId="0" fillId="0" borderId="0" xfId="65" applyFont="1" applyFill="1" applyAlignment="1">
      <alignment vertical="center"/>
      <protection/>
    </xf>
    <xf numFmtId="0" fontId="21" fillId="0" borderId="0" xfId="65" applyFont="1" applyFill="1" applyAlignment="1">
      <alignment vertical="center"/>
      <protection/>
    </xf>
    <xf numFmtId="0" fontId="41" fillId="0" borderId="0" xfId="65" applyFont="1" applyFill="1" applyAlignment="1">
      <alignment vertical="center"/>
      <protection/>
    </xf>
    <xf numFmtId="0" fontId="48" fillId="0" borderId="0" xfId="65" applyFont="1" applyFill="1" applyAlignment="1">
      <alignment vertical="center"/>
      <protection/>
    </xf>
    <xf numFmtId="0" fontId="20" fillId="0" borderId="0" xfId="65" applyFont="1" applyFill="1" applyAlignment="1">
      <alignment vertical="center"/>
      <protection/>
    </xf>
    <xf numFmtId="0" fontId="20" fillId="0" borderId="0" xfId="65" applyFont="1" applyFill="1" applyAlignment="1">
      <alignment vertical="distributed" wrapText="1"/>
      <protection/>
    </xf>
    <xf numFmtId="0" fontId="21" fillId="0" borderId="13" xfId="65" applyFont="1" applyFill="1" applyBorder="1" applyAlignment="1">
      <alignment horizontal="center" vertical="center" wrapText="1"/>
      <protection/>
    </xf>
    <xf numFmtId="0" fontId="18" fillId="0" borderId="44" xfId="65" applyFont="1" applyFill="1" applyBorder="1" applyAlignment="1">
      <alignment horizontal="center" vertical="center"/>
      <protection/>
    </xf>
    <xf numFmtId="0" fontId="17" fillId="0" borderId="24" xfId="65" applyFont="1" applyFill="1" applyBorder="1" applyAlignment="1">
      <alignment vertical="center" wrapText="1"/>
      <protection/>
    </xf>
    <xf numFmtId="0" fontId="18" fillId="0" borderId="16" xfId="65" applyFont="1" applyFill="1" applyBorder="1" applyAlignment="1">
      <alignment vertical="center"/>
      <protection/>
    </xf>
    <xf numFmtId="177" fontId="39" fillId="0" borderId="27" xfId="65" applyNumberFormat="1" applyFont="1" applyFill="1" applyBorder="1" applyAlignment="1">
      <alignment vertical="center"/>
      <protection/>
    </xf>
    <xf numFmtId="0" fontId="17" fillId="0" borderId="45" xfId="65" applyFont="1" applyFill="1" applyBorder="1" applyAlignment="1">
      <alignment vertical="center" wrapText="1"/>
      <protection/>
    </xf>
    <xf numFmtId="0" fontId="18" fillId="0" borderId="46" xfId="65" applyFont="1" applyFill="1" applyBorder="1" applyAlignment="1">
      <alignment vertical="center"/>
      <protection/>
    </xf>
    <xf numFmtId="177" fontId="39" fillId="0" borderId="12" xfId="65" applyNumberFormat="1" applyFont="1" applyFill="1" applyBorder="1" applyAlignment="1">
      <alignment vertical="center"/>
      <protection/>
    </xf>
    <xf numFmtId="0" fontId="21" fillId="0" borderId="26" xfId="65" applyFont="1" applyFill="1" applyBorder="1" applyAlignment="1">
      <alignment vertical="center"/>
      <protection/>
    </xf>
    <xf numFmtId="0" fontId="21" fillId="0" borderId="22" xfId="65" applyFont="1" applyFill="1" applyBorder="1" applyAlignment="1">
      <alignment vertical="center"/>
      <protection/>
    </xf>
    <xf numFmtId="0" fontId="18" fillId="0" borderId="17" xfId="65" applyFont="1" applyFill="1" applyBorder="1" applyAlignment="1">
      <alignment vertical="center"/>
      <protection/>
    </xf>
    <xf numFmtId="0" fontId="17" fillId="0" borderId="25" xfId="65" applyFont="1" applyFill="1" applyBorder="1" applyAlignment="1">
      <alignment vertical="center" wrapText="1"/>
      <protection/>
    </xf>
    <xf numFmtId="0" fontId="21" fillId="0" borderId="12" xfId="65" applyFont="1" applyFill="1" applyBorder="1" applyAlignment="1">
      <alignment vertical="center"/>
      <protection/>
    </xf>
    <xf numFmtId="0" fontId="21" fillId="0" borderId="17" xfId="65" applyFont="1" applyFill="1" applyBorder="1" applyAlignment="1">
      <alignment vertical="center"/>
      <protection/>
    </xf>
    <xf numFmtId="0" fontId="21" fillId="0" borderId="21" xfId="65" applyFont="1" applyFill="1" applyBorder="1" applyAlignment="1">
      <alignment vertical="center"/>
      <protection/>
    </xf>
    <xf numFmtId="0" fontId="21" fillId="0" borderId="11" xfId="65" applyFont="1" applyFill="1" applyBorder="1" applyAlignment="1">
      <alignment vertical="center"/>
      <protection/>
    </xf>
    <xf numFmtId="0" fontId="21" fillId="0" borderId="35" xfId="65" applyFont="1" applyFill="1" applyBorder="1" applyAlignment="1">
      <alignment vertical="center"/>
      <protection/>
    </xf>
    <xf numFmtId="177" fontId="39" fillId="0" borderId="21" xfId="65" applyNumberFormat="1" applyFont="1" applyFill="1" applyBorder="1" applyAlignment="1">
      <alignment vertical="center"/>
      <protection/>
    </xf>
    <xf numFmtId="0" fontId="18" fillId="0" borderId="18" xfId="65" applyFont="1" applyFill="1" applyBorder="1" applyAlignment="1">
      <alignment vertical="center"/>
      <protection/>
    </xf>
    <xf numFmtId="177" fontId="39" fillId="0" borderId="29" xfId="65" applyNumberFormat="1" applyFont="1" applyFill="1" applyBorder="1" applyAlignment="1">
      <alignment vertical="center"/>
      <protection/>
    </xf>
    <xf numFmtId="0" fontId="18" fillId="0" borderId="10" xfId="65" applyFont="1" applyFill="1" applyBorder="1" applyAlignment="1">
      <alignment vertical="center"/>
      <protection/>
    </xf>
    <xf numFmtId="177" fontId="39" fillId="0" borderId="29" xfId="65" applyNumberFormat="1" applyFont="1" applyFill="1" applyBorder="1" applyAlignment="1" applyProtection="1">
      <alignment vertical="center"/>
      <protection/>
    </xf>
    <xf numFmtId="49" fontId="51" fillId="0" borderId="29" xfId="65" applyNumberFormat="1" applyFont="1" applyFill="1" applyBorder="1" applyAlignment="1" applyProtection="1">
      <alignment horizontal="center" vertical="center" wrapText="1"/>
      <protection locked="0"/>
    </xf>
    <xf numFmtId="0" fontId="21" fillId="0" borderId="23" xfId="65" applyFont="1" applyFill="1" applyBorder="1" applyAlignment="1">
      <alignment vertical="center" wrapText="1"/>
      <protection/>
    </xf>
    <xf numFmtId="0" fontId="21" fillId="0" borderId="16" xfId="65" applyFont="1" applyFill="1" applyBorder="1" applyAlignment="1">
      <alignment vertical="center" wrapText="1"/>
      <protection/>
    </xf>
    <xf numFmtId="0" fontId="21" fillId="0" borderId="35" xfId="65" applyFont="1" applyFill="1" applyBorder="1" applyAlignment="1">
      <alignment horizontal="left" vertical="center"/>
      <protection/>
    </xf>
    <xf numFmtId="177" fontId="39" fillId="0" borderId="30" xfId="65" applyNumberFormat="1" applyFont="1" applyFill="1" applyBorder="1" applyAlignment="1" applyProtection="1">
      <alignment vertical="center"/>
      <protection/>
    </xf>
    <xf numFmtId="0" fontId="18" fillId="0" borderId="19" xfId="65" applyFont="1" applyFill="1" applyBorder="1" applyAlignment="1">
      <alignment vertical="center"/>
      <protection/>
    </xf>
    <xf numFmtId="177" fontId="39" fillId="0" borderId="30" xfId="65" applyNumberFormat="1" applyFont="1" applyFill="1" applyBorder="1" applyAlignment="1">
      <alignment vertical="center"/>
      <protection/>
    </xf>
    <xf numFmtId="0" fontId="51" fillId="0" borderId="30" xfId="65" applyFont="1" applyFill="1" applyBorder="1" applyAlignment="1" applyProtection="1">
      <alignment horizontal="center" vertical="center" wrapText="1"/>
      <protection locked="0"/>
    </xf>
    <xf numFmtId="0" fontId="55" fillId="0" borderId="0" xfId="65" applyFont="1" applyFill="1" applyAlignment="1">
      <alignment vertical="center"/>
      <protection/>
    </xf>
    <xf numFmtId="0" fontId="18" fillId="0" borderId="0" xfId="65" applyFont="1" applyFill="1" applyAlignment="1">
      <alignment vertical="center"/>
      <protection/>
    </xf>
    <xf numFmtId="0" fontId="0" fillId="0" borderId="0" xfId="71" applyFont="1" applyFill="1" applyAlignment="1">
      <alignment horizontal="right" vertical="center"/>
      <protection/>
    </xf>
    <xf numFmtId="0" fontId="58" fillId="0" borderId="11" xfId="66" applyFont="1" applyBorder="1" applyAlignment="1">
      <alignment horizontal="left" vertical="center"/>
      <protection/>
    </xf>
    <xf numFmtId="0" fontId="58" fillId="0" borderId="11" xfId="66" applyFont="1" applyBorder="1" applyAlignment="1">
      <alignment horizontal="justify" vertical="center" wrapText="1"/>
      <protection/>
    </xf>
    <xf numFmtId="0" fontId="58" fillId="0" borderId="47" xfId="0" applyFont="1" applyBorder="1" applyAlignment="1">
      <alignment horizontal="right" vertical="center"/>
    </xf>
    <xf numFmtId="0" fontId="59" fillId="0" borderId="40" xfId="0" applyFont="1" applyBorder="1" applyAlignment="1">
      <alignment horizontal="justify" vertical="center"/>
    </xf>
    <xf numFmtId="0" fontId="58" fillId="0" borderId="40" xfId="71" applyFont="1" applyFill="1" applyBorder="1" applyAlignment="1">
      <alignment vertical="center"/>
      <protection/>
    </xf>
    <xf numFmtId="0" fontId="58" fillId="0" borderId="47" xfId="71" applyFont="1" applyFill="1" applyBorder="1" applyAlignment="1">
      <alignment vertical="center"/>
      <protection/>
    </xf>
    <xf numFmtId="0" fontId="0" fillId="0" borderId="28" xfId="71" applyFont="1" applyFill="1" applyBorder="1">
      <alignment/>
      <protection/>
    </xf>
    <xf numFmtId="0" fontId="18" fillId="0" borderId="46" xfId="71" applyFont="1" applyFill="1" applyBorder="1" applyAlignment="1">
      <alignment horizontal="center" vertical="center"/>
      <protection/>
    </xf>
    <xf numFmtId="0" fontId="18" fillId="0" borderId="18" xfId="71" applyFont="1" applyFill="1" applyBorder="1" applyAlignment="1" applyProtection="1">
      <alignment horizontal="center" vertical="center"/>
      <protection locked="0"/>
    </xf>
    <xf numFmtId="0" fontId="18" fillId="0" borderId="18" xfId="71" applyFont="1" applyFill="1" applyBorder="1" applyAlignment="1">
      <alignment horizontal="center" vertical="center"/>
      <protection/>
    </xf>
    <xf numFmtId="0" fontId="18" fillId="0" borderId="48" xfId="71" applyFont="1" applyFill="1" applyBorder="1" applyAlignment="1">
      <alignment horizontal="center" vertical="center"/>
      <protection/>
    </xf>
    <xf numFmtId="0" fontId="18" fillId="0" borderId="0" xfId="71" applyFont="1" applyFill="1" applyBorder="1" applyAlignment="1">
      <alignment horizontal="right" vertical="center" wrapText="1"/>
      <protection/>
    </xf>
    <xf numFmtId="0" fontId="18" fillId="0" borderId="15" xfId="71" applyFont="1" applyFill="1" applyBorder="1" applyAlignment="1">
      <alignment horizontal="right" vertical="center" wrapText="1"/>
      <protection/>
    </xf>
    <xf numFmtId="0" fontId="0" fillId="0" borderId="0" xfId="71" applyFont="1" applyFill="1" applyBorder="1">
      <alignment/>
      <protection/>
    </xf>
    <xf numFmtId="0" fontId="39" fillId="27" borderId="32" xfId="73" applyFont="1" applyFill="1" applyBorder="1" applyAlignment="1" applyProtection="1">
      <alignment vertical="center"/>
      <protection locked="0"/>
    </xf>
    <xf numFmtId="0" fontId="39" fillId="27" borderId="27" xfId="65" applyFont="1" applyFill="1" applyBorder="1" applyAlignment="1" applyProtection="1">
      <alignment vertical="center"/>
      <protection locked="0"/>
    </xf>
    <xf numFmtId="0" fontId="39" fillId="27" borderId="12" xfId="65" applyFont="1" applyFill="1" applyBorder="1" applyAlignment="1" applyProtection="1">
      <alignment vertical="center"/>
      <protection locked="0"/>
    </xf>
    <xf numFmtId="0" fontId="39" fillId="27" borderId="36" xfId="65" applyFont="1" applyFill="1" applyBorder="1" applyAlignment="1" applyProtection="1">
      <alignment vertical="center"/>
      <protection locked="0"/>
    </xf>
    <xf numFmtId="0" fontId="39" fillId="27" borderId="27" xfId="65" applyFont="1" applyFill="1" applyBorder="1" applyAlignment="1">
      <alignment vertical="center"/>
      <protection/>
    </xf>
    <xf numFmtId="0" fontId="39" fillId="27" borderId="12" xfId="65" applyFont="1" applyFill="1" applyBorder="1" applyAlignment="1">
      <alignment vertical="center"/>
      <protection/>
    </xf>
    <xf numFmtId="0" fontId="39" fillId="27" borderId="27" xfId="0" applyFont="1" applyFill="1" applyBorder="1" applyAlignment="1" applyProtection="1">
      <alignment horizontal="right" vertical="center"/>
      <protection locked="0"/>
    </xf>
    <xf numFmtId="0" fontId="39" fillId="27" borderId="28" xfId="0" applyFont="1" applyFill="1" applyBorder="1" applyAlignment="1" applyProtection="1">
      <alignment horizontal="right" vertical="center"/>
      <protection locked="0"/>
    </xf>
    <xf numFmtId="0" fontId="39" fillId="27" borderId="12" xfId="0" applyFont="1" applyFill="1" applyBorder="1" applyAlignment="1" applyProtection="1">
      <alignment horizontal="right" vertical="center"/>
      <protection locked="0"/>
    </xf>
    <xf numFmtId="0" fontId="39" fillId="27" borderId="34" xfId="0" applyFont="1" applyFill="1" applyBorder="1" applyAlignment="1" applyProtection="1">
      <alignment horizontal="right" vertical="center"/>
      <protection locked="0"/>
    </xf>
    <xf numFmtId="0" fontId="39" fillId="27" borderId="27" xfId="0" applyFont="1" applyFill="1" applyBorder="1" applyAlignment="1" applyProtection="1">
      <alignment vertical="center"/>
      <protection locked="0"/>
    </xf>
    <xf numFmtId="0" fontId="39" fillId="27" borderId="12" xfId="0" applyFont="1" applyFill="1" applyBorder="1" applyAlignment="1" applyProtection="1">
      <alignment vertical="center"/>
      <protection locked="0"/>
    </xf>
    <xf numFmtId="49" fontId="60" fillId="27" borderId="49" xfId="73" applyNumberFormat="1" applyFont="1" applyFill="1" applyBorder="1" applyAlignment="1" applyProtection="1">
      <alignment vertical="center" wrapText="1"/>
      <protection locked="0"/>
    </xf>
    <xf numFmtId="0" fontId="62" fillId="27" borderId="11" xfId="66" applyFont="1" applyFill="1" applyBorder="1" applyAlignment="1">
      <alignment horizontal="justify" vertical="center" wrapText="1"/>
      <protection/>
    </xf>
    <xf numFmtId="0" fontId="61" fillId="27" borderId="39" xfId="71" applyFont="1" applyFill="1" applyBorder="1" applyAlignment="1" applyProtection="1">
      <alignment horizontal="left" vertical="center" wrapText="1"/>
      <protection locked="0"/>
    </xf>
    <xf numFmtId="0" fontId="143" fillId="27" borderId="16" xfId="0" applyFont="1" applyFill="1" applyBorder="1" applyAlignment="1">
      <alignment horizontal="center" vertical="center" wrapText="1"/>
    </xf>
    <xf numFmtId="0" fontId="143" fillId="27" borderId="17" xfId="0" applyFont="1" applyFill="1" applyBorder="1" applyAlignment="1">
      <alignment horizontal="center" vertical="center" wrapText="1"/>
    </xf>
    <xf numFmtId="0" fontId="0" fillId="0" borderId="0" xfId="66" applyFont="1" applyAlignment="1">
      <alignment vertical="center"/>
      <protection/>
    </xf>
    <xf numFmtId="0" fontId="30" fillId="0" borderId="0" xfId="67" applyFont="1" applyAlignment="1">
      <alignment horizontal="right" vertical="center"/>
      <protection/>
    </xf>
    <xf numFmtId="0" fontId="63" fillId="0" borderId="0" xfId="67" applyFont="1" applyAlignment="1">
      <alignment vertical="center"/>
      <protection/>
    </xf>
    <xf numFmtId="49" fontId="69" fillId="27" borderId="27" xfId="65" applyNumberFormat="1" applyFont="1" applyFill="1" applyBorder="1" applyAlignment="1" applyProtection="1">
      <alignment vertical="center" wrapText="1"/>
      <protection locked="0"/>
    </xf>
    <xf numFmtId="49" fontId="69" fillId="27" borderId="12" xfId="65" applyNumberFormat="1" applyFont="1" applyFill="1" applyBorder="1" applyAlignment="1" applyProtection="1">
      <alignment vertical="center" wrapText="1"/>
      <protection locked="0"/>
    </xf>
    <xf numFmtId="49" fontId="69" fillId="27" borderId="36" xfId="65" applyNumberFormat="1" applyFont="1" applyFill="1" applyBorder="1" applyAlignment="1" applyProtection="1">
      <alignment vertical="center" wrapText="1"/>
      <protection locked="0"/>
    </xf>
    <xf numFmtId="0" fontId="70" fillId="27" borderId="49" xfId="66" applyFont="1" applyFill="1" applyBorder="1" applyAlignment="1" applyProtection="1">
      <alignment horizontal="center" vertical="center"/>
      <protection locked="0"/>
    </xf>
    <xf numFmtId="0" fontId="70" fillId="27" borderId="13" xfId="66" applyFont="1" applyFill="1" applyBorder="1" applyAlignment="1" applyProtection="1">
      <alignment horizontal="center" vertical="center"/>
      <protection locked="0"/>
    </xf>
    <xf numFmtId="0" fontId="70" fillId="27" borderId="14" xfId="66" applyFont="1" applyFill="1" applyBorder="1" applyAlignment="1" applyProtection="1">
      <alignment horizontal="center" vertical="center"/>
      <protection locked="0"/>
    </xf>
    <xf numFmtId="0" fontId="0" fillId="0" borderId="0" xfId="62" applyFont="1" applyAlignment="1">
      <alignment vertical="center"/>
      <protection/>
    </xf>
    <xf numFmtId="0" fontId="18" fillId="0" borderId="50" xfId="62" applyFont="1" applyBorder="1" applyAlignment="1">
      <alignment horizontal="left" vertical="center" wrapText="1"/>
      <protection/>
    </xf>
    <xf numFmtId="0" fontId="18" fillId="0" borderId="46" xfId="62" applyFont="1" applyBorder="1" applyAlignment="1">
      <alignment horizontal="left" vertical="center" wrapText="1"/>
      <protection/>
    </xf>
    <xf numFmtId="0" fontId="22" fillId="0" borderId="22" xfId="62" applyFont="1" applyBorder="1" applyAlignment="1">
      <alignment horizontal="left" vertical="center" wrapText="1"/>
      <protection/>
    </xf>
    <xf numFmtId="0" fontId="22" fillId="0" borderId="51" xfId="62" applyFont="1" applyBorder="1" applyAlignment="1">
      <alignment horizontal="left" vertical="center" wrapText="1"/>
      <protection/>
    </xf>
    <xf numFmtId="0" fontId="18" fillId="0" borderId="22" xfId="62" applyFont="1" applyBorder="1" applyAlignment="1">
      <alignment horizontal="left" vertical="center" wrapText="1"/>
      <protection/>
    </xf>
    <xf numFmtId="0" fontId="18" fillId="0" borderId="17" xfId="62" applyFont="1" applyBorder="1" applyAlignment="1">
      <alignment horizontal="left" vertical="center" wrapText="1"/>
      <protection/>
    </xf>
    <xf numFmtId="0" fontId="21" fillId="0" borderId="22" xfId="62" applyFont="1" applyBorder="1" applyAlignment="1">
      <alignment horizontal="center" vertical="center" wrapText="1"/>
      <protection/>
    </xf>
    <xf numFmtId="0" fontId="18" fillId="0" borderId="22" xfId="62" applyFont="1" applyBorder="1" applyAlignment="1">
      <alignment vertical="center" wrapText="1"/>
      <protection/>
    </xf>
    <xf numFmtId="0" fontId="18" fillId="0" borderId="17" xfId="62" applyFont="1" applyBorder="1" applyAlignment="1">
      <alignment vertical="center" wrapText="1"/>
      <protection/>
    </xf>
    <xf numFmtId="0" fontId="22" fillId="0" borderId="51" xfId="62" applyFont="1" applyBorder="1" applyAlignment="1">
      <alignment vertical="center" wrapText="1"/>
      <protection/>
    </xf>
    <xf numFmtId="0" fontId="18" fillId="0" borderId="11" xfId="62" applyFont="1" applyBorder="1" applyAlignment="1">
      <alignment vertical="center" wrapText="1"/>
      <protection/>
    </xf>
    <xf numFmtId="0" fontId="21" fillId="0" borderId="39" xfId="62" applyFont="1" applyBorder="1" applyAlignment="1">
      <alignment horizontal="center" vertical="center"/>
      <protection/>
    </xf>
    <xf numFmtId="0" fontId="18" fillId="0" borderId="39" xfId="62" applyFont="1" applyBorder="1" applyAlignment="1" applyProtection="1">
      <alignment vertical="center" wrapText="1"/>
      <protection locked="0"/>
    </xf>
    <xf numFmtId="0" fontId="21" fillId="0" borderId="0" xfId="62" applyFont="1" applyAlignment="1">
      <alignment vertical="center"/>
      <protection/>
    </xf>
    <xf numFmtId="0" fontId="48" fillId="0" borderId="0" xfId="62" applyFont="1" applyAlignment="1">
      <alignment vertical="top"/>
      <protection/>
    </xf>
    <xf numFmtId="0" fontId="21" fillId="0" borderId="0" xfId="62" applyFont="1" applyAlignment="1">
      <alignment vertical="top"/>
      <protection/>
    </xf>
    <xf numFmtId="0" fontId="16" fillId="0" borderId="0" xfId="62" applyFont="1" applyAlignment="1">
      <alignment vertical="center"/>
      <protection/>
    </xf>
    <xf numFmtId="0" fontId="41" fillId="0" borderId="0" xfId="62" applyFont="1" applyAlignment="1">
      <alignment vertical="center"/>
      <protection/>
    </xf>
    <xf numFmtId="0" fontId="45" fillId="0" borderId="0" xfId="62" applyFont="1" applyAlignment="1">
      <alignment vertical="center"/>
      <protection/>
    </xf>
    <xf numFmtId="0" fontId="42" fillId="0" borderId="0" xfId="62" applyFont="1" applyAlignment="1">
      <alignment vertical="center"/>
      <protection/>
    </xf>
    <xf numFmtId="0" fontId="46" fillId="0" borderId="0" xfId="62" applyFont="1" applyAlignment="1">
      <alignment vertical="center"/>
      <protection/>
    </xf>
    <xf numFmtId="0" fontId="22" fillId="0" borderId="0" xfId="62" applyFont="1" applyAlignment="1">
      <alignment vertical="center"/>
      <protection/>
    </xf>
    <xf numFmtId="0" fontId="48" fillId="0" borderId="0" xfId="62" applyFont="1" applyAlignment="1">
      <alignment vertical="center"/>
      <protection/>
    </xf>
    <xf numFmtId="0" fontId="21" fillId="0" borderId="51" xfId="62" applyFont="1" applyBorder="1" applyAlignment="1">
      <alignment horizontal="left" vertical="center" wrapText="1"/>
      <protection/>
    </xf>
    <xf numFmtId="0" fontId="21" fillId="0" borderId="38" xfId="62" applyFont="1" applyBorder="1" applyAlignment="1">
      <alignment horizontal="center" vertical="center"/>
      <protection/>
    </xf>
    <xf numFmtId="0" fontId="10" fillId="0" borderId="0" xfId="62" applyFont="1" applyAlignment="1">
      <alignment vertical="center"/>
      <protection/>
    </xf>
    <xf numFmtId="0" fontId="10" fillId="0" borderId="0" xfId="62" applyFont="1" applyAlignment="1">
      <alignment vertical="top"/>
      <protection/>
    </xf>
    <xf numFmtId="0" fontId="72" fillId="0" borderId="0" xfId="62" applyFont="1" applyAlignment="1">
      <alignment vertical="center"/>
      <protection/>
    </xf>
    <xf numFmtId="0" fontId="72" fillId="0" borderId="0" xfId="62" applyFont="1" applyAlignment="1">
      <alignment vertical="top"/>
      <protection/>
    </xf>
    <xf numFmtId="49" fontId="39" fillId="27" borderId="0" xfId="71" applyNumberFormat="1" applyFont="1" applyFill="1" applyAlignment="1">
      <alignment horizontal="center"/>
      <protection/>
    </xf>
    <xf numFmtId="0" fontId="17" fillId="0" borderId="52" xfId="65" applyFont="1" applyFill="1" applyBorder="1" applyAlignment="1">
      <alignment vertical="center" wrapText="1"/>
      <protection/>
    </xf>
    <xf numFmtId="0" fontId="39" fillId="27" borderId="34" xfId="65" applyFont="1" applyFill="1" applyBorder="1" applyAlignment="1" applyProtection="1">
      <alignment vertical="center"/>
      <protection locked="0"/>
    </xf>
    <xf numFmtId="0" fontId="18" fillId="0" borderId="20" xfId="65" applyFont="1" applyFill="1" applyBorder="1" applyAlignment="1">
      <alignment vertical="center"/>
      <protection/>
    </xf>
    <xf numFmtId="177" fontId="39" fillId="0" borderId="36" xfId="65" applyNumberFormat="1" applyFont="1" applyFill="1" applyBorder="1" applyAlignment="1">
      <alignment vertical="center"/>
      <protection/>
    </xf>
    <xf numFmtId="49" fontId="69" fillId="27" borderId="34" xfId="65" applyNumberFormat="1" applyFont="1" applyFill="1" applyBorder="1" applyAlignment="1" applyProtection="1">
      <alignment vertical="center" wrapText="1"/>
      <protection locked="0"/>
    </xf>
    <xf numFmtId="0" fontId="17" fillId="0" borderId="52" xfId="0" applyFont="1" applyFill="1" applyBorder="1" applyAlignment="1">
      <alignment vertical="center" wrapText="1"/>
    </xf>
    <xf numFmtId="0" fontId="0" fillId="0" borderId="0" xfId="64">
      <alignment/>
      <protection/>
    </xf>
    <xf numFmtId="0" fontId="0" fillId="0" borderId="0" xfId="64" applyAlignment="1">
      <alignment vertical="top"/>
      <protection/>
    </xf>
    <xf numFmtId="0" fontId="33" fillId="0" borderId="0" xfId="64" applyFont="1" applyAlignment="1">
      <alignment horizontal="center" vertical="center"/>
      <protection/>
    </xf>
    <xf numFmtId="0" fontId="28" fillId="0" borderId="0" xfId="64" applyFont="1">
      <alignment/>
      <protection/>
    </xf>
    <xf numFmtId="0" fontId="35" fillId="0" borderId="0" xfId="64" applyFont="1" applyAlignment="1">
      <alignment horizontal="center" vertical="center"/>
      <protection/>
    </xf>
    <xf numFmtId="0" fontId="34" fillId="0" borderId="0" xfId="64" applyFont="1" applyAlignment="1">
      <alignment vertical="center"/>
      <protection/>
    </xf>
    <xf numFmtId="0" fontId="28" fillId="0" borderId="0" xfId="64" applyFont="1" applyAlignment="1">
      <alignment vertical="center"/>
      <protection/>
    </xf>
    <xf numFmtId="0" fontId="28" fillId="0" borderId="0" xfId="67" applyFont="1">
      <alignment/>
      <protection/>
    </xf>
    <xf numFmtId="0" fontId="34" fillId="0" borderId="0" xfId="67" applyFont="1">
      <alignment/>
      <protection/>
    </xf>
    <xf numFmtId="0" fontId="21" fillId="32" borderId="51" xfId="62" applyFont="1" applyFill="1" applyBorder="1" applyAlignment="1">
      <alignment vertical="center" wrapText="1"/>
      <protection/>
    </xf>
    <xf numFmtId="0" fontId="21" fillId="32" borderId="26" xfId="62" applyFont="1" applyFill="1" applyBorder="1" applyAlignment="1">
      <alignment horizontal="center" vertical="center" wrapText="1"/>
      <protection/>
    </xf>
    <xf numFmtId="0" fontId="22" fillId="32" borderId="51" xfId="62" applyFont="1" applyFill="1" applyBorder="1" applyAlignment="1">
      <alignment vertical="center" wrapText="1"/>
      <protection/>
    </xf>
    <xf numFmtId="0" fontId="0" fillId="0" borderId="0" xfId="62" applyAlignment="1">
      <alignment vertical="center"/>
      <protection/>
    </xf>
    <xf numFmtId="0" fontId="0" fillId="0" borderId="0" xfId="62" applyAlignment="1">
      <alignment horizontal="center" vertical="center"/>
      <protection/>
    </xf>
    <xf numFmtId="0" fontId="53" fillId="0" borderId="0" xfId="62" applyFont="1" applyAlignment="1">
      <alignment vertical="center"/>
      <protection/>
    </xf>
    <xf numFmtId="0" fontId="41" fillId="0" borderId="0" xfId="62" applyFont="1" applyAlignment="1">
      <alignment horizontal="center" vertical="center"/>
      <protection/>
    </xf>
    <xf numFmtId="0" fontId="49" fillId="0" borderId="0" xfId="62" applyFont="1" applyAlignment="1">
      <alignment vertical="center"/>
      <protection/>
    </xf>
    <xf numFmtId="0" fontId="0" fillId="0" borderId="0" xfId="62" applyFont="1" applyAlignment="1">
      <alignment vertical="top"/>
      <protection/>
    </xf>
    <xf numFmtId="0" fontId="42" fillId="0" borderId="0" xfId="62" applyFont="1" applyAlignment="1">
      <alignment horizontal="left" vertical="center"/>
      <protection/>
    </xf>
    <xf numFmtId="0" fontId="53" fillId="0" borderId="0" xfId="62" applyFont="1" applyAlignment="1">
      <alignment horizontal="left" vertical="center"/>
      <protection/>
    </xf>
    <xf numFmtId="0" fontId="0" fillId="0" borderId="0" xfId="62" applyFont="1" applyAlignment="1">
      <alignment horizontal="center" vertical="center"/>
      <protection/>
    </xf>
    <xf numFmtId="0" fontId="0" fillId="0" borderId="0" xfId="62" applyAlignment="1">
      <alignment vertical="center" wrapText="1"/>
      <protection/>
    </xf>
    <xf numFmtId="0" fontId="0" fillId="0" borderId="28" xfId="62" applyFont="1" applyBorder="1" applyAlignment="1">
      <alignment horizontal="center" vertical="center" wrapText="1"/>
      <protection/>
    </xf>
    <xf numFmtId="0" fontId="0" fillId="0" borderId="12" xfId="62" applyFont="1" applyBorder="1" applyAlignment="1">
      <alignment horizontal="center" vertical="center" wrapText="1"/>
      <protection/>
    </xf>
    <xf numFmtId="0" fontId="21" fillId="0" borderId="26" xfId="62" applyFont="1" applyBorder="1" applyAlignment="1">
      <alignment horizontal="center" vertical="center" wrapText="1"/>
      <protection/>
    </xf>
    <xf numFmtId="0" fontId="21" fillId="0" borderId="11" xfId="62" applyFont="1" applyBorder="1" applyAlignment="1">
      <alignment horizontal="center" vertical="center" wrapText="1"/>
      <protection/>
    </xf>
    <xf numFmtId="0" fontId="22" fillId="0" borderId="11" xfId="62" applyFont="1" applyBorder="1" applyAlignment="1">
      <alignment vertical="center" wrapText="1"/>
      <protection/>
    </xf>
    <xf numFmtId="0" fontId="18" fillId="0" borderId="35" xfId="62" applyFont="1" applyBorder="1" applyAlignment="1">
      <alignment vertical="center" wrapText="1"/>
      <protection/>
    </xf>
    <xf numFmtId="0" fontId="0" fillId="0" borderId="39" xfId="62" applyFont="1" applyBorder="1" applyAlignment="1">
      <alignment horizontal="center" vertical="center"/>
      <protection/>
    </xf>
    <xf numFmtId="0" fontId="18" fillId="0" borderId="40" xfId="62" applyFont="1" applyBorder="1" applyAlignment="1">
      <alignment vertical="center" wrapText="1"/>
      <protection/>
    </xf>
    <xf numFmtId="0" fontId="21" fillId="0" borderId="0" xfId="62" applyFont="1" applyAlignment="1">
      <alignment horizontal="center" vertical="center"/>
      <protection/>
    </xf>
    <xf numFmtId="1" fontId="39" fillId="0" borderId="0" xfId="62" applyNumberFormat="1" applyFont="1" applyAlignment="1">
      <alignment horizontal="right" vertical="center"/>
      <protection/>
    </xf>
    <xf numFmtId="0" fontId="18" fillId="0" borderId="0" xfId="62" applyFont="1" applyAlignment="1" applyProtection="1">
      <alignment vertical="center" wrapText="1"/>
      <protection locked="0"/>
    </xf>
    <xf numFmtId="0" fontId="18" fillId="0" borderId="0" xfId="62" applyFont="1" applyAlignment="1">
      <alignment vertical="center" wrapText="1"/>
      <protection/>
    </xf>
    <xf numFmtId="0" fontId="53" fillId="0" borderId="0" xfId="62" applyFont="1">
      <alignment/>
      <protection/>
    </xf>
    <xf numFmtId="0" fontId="48" fillId="0" borderId="0" xfId="62" applyFont="1" applyAlignment="1">
      <alignment horizontal="center"/>
      <protection/>
    </xf>
    <xf numFmtId="0" fontId="48" fillId="0" borderId="0" xfId="62" applyFont="1">
      <alignment/>
      <protection/>
    </xf>
    <xf numFmtId="0" fontId="48" fillId="0" borderId="0" xfId="62" applyFont="1" applyAlignment="1">
      <alignment horizontal="center" vertical="top"/>
      <protection/>
    </xf>
    <xf numFmtId="0" fontId="48" fillId="0" borderId="0" xfId="62" applyFont="1" applyAlignment="1">
      <alignment horizontal="center" vertical="center"/>
      <protection/>
    </xf>
    <xf numFmtId="0" fontId="21" fillId="0" borderId="0" xfId="62" applyFont="1">
      <alignment/>
      <protection/>
    </xf>
    <xf numFmtId="0" fontId="16" fillId="0" borderId="0" xfId="62" applyFont="1" applyAlignment="1">
      <alignment horizontal="center" vertical="center"/>
      <protection/>
    </xf>
    <xf numFmtId="0" fontId="18" fillId="0" borderId="46" xfId="62" applyFont="1" applyBorder="1" applyAlignment="1">
      <alignment vertical="center" wrapText="1"/>
      <protection/>
    </xf>
    <xf numFmtId="0" fontId="18" fillId="0" borderId="19" xfId="62" applyFont="1" applyBorder="1" applyAlignment="1">
      <alignment vertical="center" wrapText="1"/>
      <protection/>
    </xf>
    <xf numFmtId="0" fontId="21" fillId="0" borderId="0" xfId="62" applyFont="1" applyAlignment="1">
      <alignment horizontal="center" vertical="top"/>
      <protection/>
    </xf>
    <xf numFmtId="0" fontId="53" fillId="0" borderId="0" xfId="62" applyFont="1" applyAlignment="1">
      <alignment vertical="top"/>
      <protection/>
    </xf>
    <xf numFmtId="0" fontId="44" fillId="0" borderId="0" xfId="62" applyFont="1" applyAlignment="1">
      <alignment vertical="center"/>
      <protection/>
    </xf>
    <xf numFmtId="0" fontId="21" fillId="0" borderId="28" xfId="62" applyFont="1" applyBorder="1" applyAlignment="1">
      <alignment horizontal="center" vertical="center" wrapText="1"/>
      <protection/>
    </xf>
    <xf numFmtId="0" fontId="21" fillId="0" borderId="12" xfId="62" applyFont="1" applyBorder="1" applyAlignment="1">
      <alignment horizontal="center" vertical="center" wrapText="1"/>
      <protection/>
    </xf>
    <xf numFmtId="0" fontId="21" fillId="0" borderId="53" xfId="62" applyFont="1" applyBorder="1" applyAlignment="1">
      <alignment horizontal="center" vertical="center" wrapText="1"/>
      <protection/>
    </xf>
    <xf numFmtId="0" fontId="21" fillId="0" borderId="54" xfId="62" applyFont="1" applyBorder="1" applyAlignment="1">
      <alignment horizontal="left" vertical="center" wrapText="1"/>
      <protection/>
    </xf>
    <xf numFmtId="0" fontId="18" fillId="0" borderId="20" xfId="62" applyFont="1" applyBorder="1" applyAlignment="1">
      <alignment horizontal="left" vertical="center" wrapText="1"/>
      <protection/>
    </xf>
    <xf numFmtId="0" fontId="21" fillId="0" borderId="51" xfId="62" applyFont="1" applyBorder="1" applyAlignment="1">
      <alignment vertical="center" wrapText="1"/>
      <protection/>
    </xf>
    <xf numFmtId="0" fontId="21" fillId="0" borderId="55" xfId="62" applyFont="1" applyBorder="1" applyAlignment="1">
      <alignment horizontal="center" vertical="center"/>
      <protection/>
    </xf>
    <xf numFmtId="0" fontId="21" fillId="0" borderId="56" xfId="62" applyFont="1" applyBorder="1" applyAlignment="1">
      <alignment vertical="center" wrapText="1"/>
      <protection/>
    </xf>
    <xf numFmtId="0" fontId="0" fillId="0" borderId="30" xfId="62" applyBorder="1" applyAlignment="1">
      <alignment vertical="center"/>
      <protection/>
    </xf>
    <xf numFmtId="0" fontId="0" fillId="0" borderId="38" xfId="62" applyBorder="1" applyAlignment="1">
      <alignment vertical="center"/>
      <protection/>
    </xf>
    <xf numFmtId="0" fontId="0" fillId="0" borderId="38" xfId="62" applyFont="1" applyBorder="1" applyAlignment="1">
      <alignment horizontal="center" vertical="center"/>
      <protection/>
    </xf>
    <xf numFmtId="0" fontId="18" fillId="0" borderId="38" xfId="62" applyFont="1" applyBorder="1" applyAlignment="1">
      <alignment horizontal="center" vertical="center" wrapText="1"/>
      <protection/>
    </xf>
    <xf numFmtId="0" fontId="18" fillId="0" borderId="0" xfId="62" applyFont="1" applyAlignment="1">
      <alignment horizontal="center" vertical="center" wrapText="1"/>
      <protection/>
    </xf>
    <xf numFmtId="1" fontId="18" fillId="0" borderId="0" xfId="62" applyNumberFormat="1" applyFont="1" applyAlignment="1">
      <alignment horizontal="center" vertical="center" wrapText="1"/>
      <protection/>
    </xf>
    <xf numFmtId="0" fontId="10" fillId="0" borderId="0" xfId="62" applyFont="1" applyAlignment="1">
      <alignment horizontal="center" vertical="center"/>
      <protection/>
    </xf>
    <xf numFmtId="0" fontId="10" fillId="0" borderId="0" xfId="62" applyFont="1" applyAlignment="1">
      <alignment horizontal="center" vertical="top"/>
      <protection/>
    </xf>
    <xf numFmtId="0" fontId="72" fillId="0" borderId="0" xfId="62" applyFont="1" applyAlignment="1">
      <alignment horizontal="center" vertical="center"/>
      <protection/>
    </xf>
    <xf numFmtId="0" fontId="72" fillId="0" borderId="0" xfId="62" applyFont="1" applyAlignment="1">
      <alignment horizontal="center" vertical="top"/>
      <protection/>
    </xf>
    <xf numFmtId="0" fontId="0" fillId="0" borderId="0" xfId="62" applyAlignment="1">
      <alignment vertical="top"/>
      <protection/>
    </xf>
    <xf numFmtId="0" fontId="77" fillId="0" borderId="0" xfId="69" applyFont="1" applyAlignment="1">
      <alignment/>
      <protection/>
    </xf>
    <xf numFmtId="0" fontId="14" fillId="0" borderId="0" xfId="76" applyFont="1" applyAlignment="1">
      <alignment/>
      <protection/>
    </xf>
    <xf numFmtId="0" fontId="3" fillId="0" borderId="0" xfId="76" applyFont="1" applyAlignment="1">
      <alignment/>
      <protection/>
    </xf>
    <xf numFmtId="0" fontId="3" fillId="0" borderId="0" xfId="76" applyFont="1" applyAlignment="1">
      <alignment horizontal="center"/>
      <protection/>
    </xf>
    <xf numFmtId="0" fontId="2" fillId="0" borderId="0" xfId="76" applyFont="1" applyAlignment="1">
      <alignment wrapText="1"/>
      <protection/>
    </xf>
    <xf numFmtId="0" fontId="2" fillId="0" borderId="0" xfId="76" applyFont="1" applyAlignment="1">
      <alignment/>
      <protection/>
    </xf>
    <xf numFmtId="0" fontId="6" fillId="33" borderId="57" xfId="76" applyFont="1" applyFill="1" applyBorder="1" applyAlignment="1">
      <alignment horizontal="right" vertical="center"/>
      <protection/>
    </xf>
    <xf numFmtId="0" fontId="2" fillId="0" borderId="0" xfId="76" applyFont="1">
      <alignment vertical="center"/>
      <protection/>
    </xf>
    <xf numFmtId="0" fontId="2" fillId="0" borderId="25" xfId="69" applyFont="1" applyBorder="1">
      <alignment vertical="center"/>
      <protection/>
    </xf>
    <xf numFmtId="0" fontId="3" fillId="0" borderId="58" xfId="69" applyFont="1" applyBorder="1" applyAlignment="1">
      <alignment vertical="top"/>
      <protection/>
    </xf>
    <xf numFmtId="0" fontId="3" fillId="0" borderId="59" xfId="69" applyFont="1" applyBorder="1" applyAlignment="1">
      <alignment vertical="top"/>
      <protection/>
    </xf>
    <xf numFmtId="0" fontId="3" fillId="0" borderId="59" xfId="69" applyFont="1" applyBorder="1" applyAlignment="1">
      <alignment horizontal="center" vertical="center"/>
      <protection/>
    </xf>
    <xf numFmtId="0" fontId="13" fillId="34" borderId="59" xfId="69" applyFont="1" applyFill="1" applyBorder="1" applyAlignment="1">
      <alignment horizontal="center" vertical="center"/>
      <protection/>
    </xf>
    <xf numFmtId="0" fontId="6" fillId="0" borderId="59" xfId="69" applyFont="1" applyBorder="1" applyAlignment="1">
      <alignment vertical="center" wrapText="1"/>
      <protection/>
    </xf>
    <xf numFmtId="0" fontId="13" fillId="0" borderId="59" xfId="69" applyFont="1" applyBorder="1" applyAlignment="1">
      <alignment horizontal="center" vertical="center"/>
      <protection/>
    </xf>
    <xf numFmtId="0" fontId="2" fillId="0" borderId="25" xfId="75" applyFont="1" applyBorder="1">
      <alignment vertical="center"/>
      <protection/>
    </xf>
    <xf numFmtId="0" fontId="26" fillId="0" borderId="58" xfId="0" applyFont="1" applyFill="1" applyBorder="1" applyAlignment="1" applyProtection="1">
      <alignment horizontal="center" vertical="center"/>
      <protection locked="0"/>
    </xf>
    <xf numFmtId="0" fontId="26" fillId="0" borderId="59" xfId="0" applyFont="1" applyFill="1" applyBorder="1" applyAlignment="1" applyProtection="1">
      <alignment horizontal="center" vertical="center"/>
      <protection locked="0"/>
    </xf>
    <xf numFmtId="0" fontId="13" fillId="34" borderId="59" xfId="75" applyFont="1" applyFill="1" applyBorder="1" applyAlignment="1">
      <alignment horizontal="center" vertical="center"/>
      <protection/>
    </xf>
    <xf numFmtId="0" fontId="6" fillId="0" borderId="59" xfId="75" applyFont="1" applyBorder="1" applyAlignment="1">
      <alignment vertical="center" wrapText="1"/>
      <protection/>
    </xf>
    <xf numFmtId="0" fontId="3" fillId="0" borderId="60" xfId="69" applyFont="1" applyBorder="1" applyAlignment="1">
      <alignment vertical="top"/>
      <protection/>
    </xf>
    <xf numFmtId="0" fontId="3" fillId="0" borderId="61" xfId="69" applyFont="1" applyBorder="1" applyAlignment="1">
      <alignment vertical="top"/>
      <protection/>
    </xf>
    <xf numFmtId="0" fontId="13" fillId="0" borderId="61" xfId="69" applyFont="1" applyBorder="1" applyAlignment="1">
      <alignment horizontal="center" vertical="center"/>
      <protection/>
    </xf>
    <xf numFmtId="0" fontId="6" fillId="0" borderId="61" xfId="69" applyFont="1" applyBorder="1" applyAlignment="1">
      <alignment vertical="center" wrapText="1"/>
      <protection/>
    </xf>
    <xf numFmtId="0" fontId="2" fillId="0" borderId="62" xfId="69" applyFont="1" applyBorder="1">
      <alignment vertical="center"/>
      <protection/>
    </xf>
    <xf numFmtId="0" fontId="2" fillId="0" borderId="45" xfId="69" applyFont="1" applyBorder="1">
      <alignment vertical="center"/>
      <protection/>
    </xf>
    <xf numFmtId="0" fontId="10" fillId="33" borderId="63" xfId="76" applyFont="1" applyFill="1" applyBorder="1" applyAlignment="1">
      <alignment horizontal="center" vertical="center"/>
      <protection/>
    </xf>
    <xf numFmtId="0" fontId="10" fillId="33" borderId="64" xfId="76" applyFont="1" applyFill="1" applyBorder="1" applyAlignment="1">
      <alignment horizontal="center" vertical="center"/>
      <protection/>
    </xf>
    <xf numFmtId="0" fontId="72" fillId="33" borderId="64" xfId="76" applyFont="1" applyFill="1" applyBorder="1" applyAlignment="1">
      <alignment horizontal="center" vertical="center" wrapText="1"/>
      <protection/>
    </xf>
    <xf numFmtId="0" fontId="11" fillId="33" borderId="64" xfId="76" applyFont="1" applyFill="1" applyBorder="1" applyAlignment="1">
      <alignment horizontal="center" vertical="center"/>
      <protection/>
    </xf>
    <xf numFmtId="0" fontId="2" fillId="33" borderId="64" xfId="76" applyFont="1" applyFill="1" applyBorder="1" applyAlignment="1">
      <alignment horizontal="center" vertical="center"/>
      <protection/>
    </xf>
    <xf numFmtId="0" fontId="3" fillId="0" borderId="59" xfId="69" applyFont="1" applyBorder="1" applyAlignment="1">
      <alignment horizontal="center" vertical="top"/>
      <protection/>
    </xf>
    <xf numFmtId="0" fontId="3" fillId="0" borderId="61" xfId="69" applyFont="1" applyBorder="1" applyAlignment="1">
      <alignment horizontal="center" vertical="center"/>
      <protection/>
    </xf>
    <xf numFmtId="0" fontId="2" fillId="0" borderId="65" xfId="69" applyFont="1" applyBorder="1">
      <alignment vertical="center"/>
      <protection/>
    </xf>
    <xf numFmtId="0" fontId="78" fillId="32" borderId="25" xfId="76" applyFont="1" applyFill="1" applyBorder="1" applyAlignment="1">
      <alignment horizontal="center" vertical="center"/>
      <protection/>
    </xf>
    <xf numFmtId="0" fontId="78" fillId="35" borderId="25" xfId="76" applyFont="1" applyFill="1" applyBorder="1" applyAlignment="1">
      <alignment horizontal="center" vertical="center"/>
      <protection/>
    </xf>
    <xf numFmtId="0" fontId="13" fillId="35" borderId="59" xfId="69" applyFont="1" applyFill="1" applyBorder="1" applyAlignment="1">
      <alignment horizontal="center" vertical="center"/>
      <protection/>
    </xf>
    <xf numFmtId="0" fontId="7" fillId="0" borderId="59" xfId="70" applyFont="1" applyBorder="1" applyAlignment="1">
      <alignment vertical="center" wrapText="1"/>
      <protection/>
    </xf>
    <xf numFmtId="0" fontId="13" fillId="34" borderId="61" xfId="69" applyFont="1" applyFill="1" applyBorder="1" applyAlignment="1">
      <alignment horizontal="center" vertical="center"/>
      <protection/>
    </xf>
    <xf numFmtId="0" fontId="79" fillId="0" borderId="25" xfId="76" applyFont="1" applyBorder="1" applyAlignment="1">
      <alignment horizontal="center" vertical="center"/>
      <protection/>
    </xf>
    <xf numFmtId="0" fontId="79" fillId="32" borderId="25" xfId="76" applyFont="1" applyFill="1" applyBorder="1" applyAlignment="1">
      <alignment horizontal="center" vertical="center"/>
      <protection/>
    </xf>
    <xf numFmtId="0" fontId="79" fillId="32" borderId="62" xfId="76" applyFont="1" applyFill="1" applyBorder="1" applyAlignment="1">
      <alignment horizontal="center" vertical="center"/>
      <protection/>
    </xf>
    <xf numFmtId="0" fontId="13" fillId="35" borderId="59" xfId="69" applyFont="1" applyFill="1" applyBorder="1" applyAlignment="1">
      <alignment horizontal="center" vertical="top"/>
      <protection/>
    </xf>
    <xf numFmtId="0" fontId="13" fillId="34" borderId="59" xfId="69" applyFont="1" applyFill="1" applyBorder="1" applyAlignment="1">
      <alignment horizontal="center" vertical="top"/>
      <protection/>
    </xf>
    <xf numFmtId="0" fontId="6" fillId="0" borderId="59" xfId="0" applyFont="1" applyBorder="1" applyAlignment="1">
      <alignment vertical="center" wrapText="1"/>
    </xf>
    <xf numFmtId="0" fontId="144" fillId="0" borderId="61" xfId="74" applyFont="1" applyBorder="1" applyAlignment="1" applyProtection="1">
      <alignment vertical="top"/>
      <protection locked="0"/>
    </xf>
    <xf numFmtId="0" fontId="3" fillId="0" borderId="59" xfId="76" applyFont="1" applyBorder="1" applyAlignment="1" applyProtection="1">
      <alignment vertical="top"/>
      <protection locked="0"/>
    </xf>
    <xf numFmtId="0" fontId="3" fillId="35" borderId="0" xfId="69" applyFont="1" applyFill="1" applyAlignment="1">
      <alignment horizontal="center" vertical="top"/>
      <protection/>
    </xf>
    <xf numFmtId="0" fontId="7" fillId="0" borderId="59" xfId="78" applyFont="1" applyBorder="1" applyAlignment="1">
      <alignment vertical="center" wrapText="1"/>
      <protection/>
    </xf>
    <xf numFmtId="0" fontId="79" fillId="35" borderId="62" xfId="76" applyFont="1" applyFill="1" applyBorder="1" applyAlignment="1">
      <alignment horizontal="center" vertical="center"/>
      <protection/>
    </xf>
    <xf numFmtId="0" fontId="0" fillId="0" borderId="65"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0" fontId="13" fillId="35" borderId="59" xfId="0" applyFont="1" applyFill="1" applyBorder="1" applyAlignment="1">
      <alignment horizontal="center" vertical="center"/>
    </xf>
    <xf numFmtId="0" fontId="13" fillId="34" borderId="59" xfId="0" applyFont="1" applyFill="1" applyBorder="1" applyAlignment="1">
      <alignment horizontal="center" vertical="center"/>
    </xf>
    <xf numFmtId="0" fontId="0" fillId="0" borderId="25" xfId="0" applyFont="1" applyBorder="1" applyAlignment="1">
      <alignment vertical="center"/>
    </xf>
    <xf numFmtId="0" fontId="13" fillId="35" borderId="61" xfId="69" applyFont="1" applyFill="1" applyBorder="1" applyAlignment="1">
      <alignment horizontal="center" vertical="top"/>
      <protection/>
    </xf>
    <xf numFmtId="0" fontId="13" fillId="34" borderId="61" xfId="69" applyFont="1" applyFill="1" applyBorder="1" applyAlignment="1">
      <alignment horizontal="center" vertical="top"/>
      <protection/>
    </xf>
    <xf numFmtId="0" fontId="81" fillId="0" borderId="0" xfId="77" applyFont="1" applyAlignment="1">
      <alignment/>
      <protection/>
    </xf>
    <xf numFmtId="0" fontId="2" fillId="0" borderId="65" xfId="77" applyFont="1" applyBorder="1">
      <alignment vertical="center"/>
      <protection/>
    </xf>
    <xf numFmtId="0" fontId="3" fillId="0" borderId="58" xfId="77" applyFont="1" applyBorder="1" applyAlignment="1">
      <alignment vertical="top"/>
      <protection/>
    </xf>
    <xf numFmtId="0" fontId="3" fillId="0" borderId="59" xfId="77" applyFont="1" applyBorder="1" applyAlignment="1">
      <alignment vertical="top"/>
      <protection/>
    </xf>
    <xf numFmtId="0" fontId="13" fillId="35" borderId="59" xfId="77" applyFont="1" applyFill="1" applyBorder="1" applyAlignment="1">
      <alignment horizontal="center" vertical="center"/>
      <protection/>
    </xf>
    <xf numFmtId="0" fontId="13" fillId="34" borderId="59" xfId="77" applyFont="1" applyFill="1" applyBorder="1" applyAlignment="1">
      <alignment horizontal="center" vertical="center"/>
      <protection/>
    </xf>
    <xf numFmtId="0" fontId="6" fillId="0" borderId="59" xfId="77" applyFont="1" applyBorder="1" applyAlignment="1">
      <alignment vertical="center" wrapText="1"/>
      <protection/>
    </xf>
    <xf numFmtId="0" fontId="2" fillId="0" borderId="25" xfId="77" applyFont="1" applyBorder="1">
      <alignment vertical="center"/>
      <protection/>
    </xf>
    <xf numFmtId="0" fontId="3" fillId="0" borderId="58" xfId="77" applyFont="1" applyBorder="1" applyAlignment="1" applyProtection="1">
      <alignment vertical="top"/>
      <protection locked="0"/>
    </xf>
    <xf numFmtId="0" fontId="3" fillId="0" borderId="59" xfId="77" applyFont="1" applyBorder="1" applyAlignment="1" applyProtection="1">
      <alignment vertical="top"/>
      <protection locked="0"/>
    </xf>
    <xf numFmtId="0" fontId="3" fillId="35" borderId="59" xfId="77" applyFont="1" applyFill="1" applyBorder="1" applyAlignment="1">
      <alignment horizontal="center" vertical="center"/>
      <protection/>
    </xf>
    <xf numFmtId="0" fontId="3" fillId="34" borderId="59" xfId="77" applyFont="1" applyFill="1" applyBorder="1" applyAlignment="1">
      <alignment vertical="top"/>
      <protection/>
    </xf>
    <xf numFmtId="0" fontId="13" fillId="0" borderId="59" xfId="77" applyFont="1" applyBorder="1" applyAlignment="1">
      <alignment horizontal="center" vertical="center"/>
      <protection/>
    </xf>
    <xf numFmtId="0" fontId="3" fillId="0" borderId="60" xfId="77" applyFont="1" applyBorder="1" applyAlignment="1" applyProtection="1">
      <alignment vertical="top"/>
      <protection locked="0"/>
    </xf>
    <xf numFmtId="0" fontId="3" fillId="0" borderId="61" xfId="77" applyFont="1" applyBorder="1" applyAlignment="1" applyProtection="1">
      <alignment vertical="top"/>
      <protection locked="0"/>
    </xf>
    <xf numFmtId="0" fontId="13" fillId="35" borderId="61" xfId="77" applyFont="1" applyFill="1" applyBorder="1" applyAlignment="1">
      <alignment horizontal="center" vertical="center"/>
      <protection/>
    </xf>
    <xf numFmtId="0" fontId="13" fillId="0" borderId="61" xfId="77" applyFont="1" applyBorder="1" applyAlignment="1">
      <alignment horizontal="center" vertical="center"/>
      <protection/>
    </xf>
    <xf numFmtId="0" fontId="6" fillId="0" borderId="61" xfId="77" applyFont="1" applyBorder="1" applyAlignment="1">
      <alignment vertical="center" wrapText="1"/>
      <protection/>
    </xf>
    <xf numFmtId="0" fontId="2" fillId="0" borderId="62" xfId="77" applyFont="1" applyBorder="1">
      <alignment vertical="center"/>
      <protection/>
    </xf>
    <xf numFmtId="0" fontId="16" fillId="0" borderId="0" xfId="0" applyFont="1" applyAlignment="1">
      <alignment horizontal="left" vertical="center"/>
    </xf>
    <xf numFmtId="0" fontId="53" fillId="0" borderId="0" xfId="65" applyFont="1" applyAlignment="1">
      <alignment vertical="center"/>
      <protection/>
    </xf>
    <xf numFmtId="0" fontId="21" fillId="0" borderId="26" xfId="0" applyFont="1" applyFill="1" applyBorder="1" applyAlignment="1">
      <alignment horizontal="left" vertical="center" wrapText="1"/>
    </xf>
    <xf numFmtId="0" fontId="21" fillId="0" borderId="53" xfId="65" applyFont="1" applyFill="1" applyBorder="1" applyAlignment="1">
      <alignment vertical="center" wrapText="1"/>
      <protection/>
    </xf>
    <xf numFmtId="0" fontId="17" fillId="0" borderId="17" xfId="65" applyFont="1" applyFill="1" applyBorder="1" applyAlignment="1">
      <alignment vertical="center" wrapText="1"/>
      <protection/>
    </xf>
    <xf numFmtId="0" fontId="0" fillId="0" borderId="0" xfId="65" applyFont="1" applyFill="1" applyAlignment="1">
      <alignment vertical="center"/>
      <protection/>
    </xf>
    <xf numFmtId="0" fontId="17" fillId="0" borderId="17" xfId="0" applyFont="1" applyFill="1" applyBorder="1" applyAlignment="1">
      <alignment vertical="center" wrapText="1"/>
    </xf>
    <xf numFmtId="0" fontId="6" fillId="0" borderId="59" xfId="78" applyFont="1" applyBorder="1" applyAlignment="1">
      <alignment vertical="center" wrapText="1"/>
      <protection/>
    </xf>
    <xf numFmtId="0" fontId="18" fillId="0" borderId="17" xfId="71" applyFont="1" applyFill="1" applyBorder="1" applyAlignment="1">
      <alignment horizontal="right" vertical="center" wrapText="1"/>
      <protection/>
    </xf>
    <xf numFmtId="0" fontId="18" fillId="0" borderId="50" xfId="71" applyFont="1" applyFill="1" applyBorder="1" applyAlignment="1">
      <alignment horizontal="right" vertical="center" wrapText="1"/>
      <protection/>
    </xf>
    <xf numFmtId="0" fontId="53" fillId="0" borderId="0" xfId="71" applyFont="1" applyAlignment="1">
      <alignment vertical="center"/>
      <protection/>
    </xf>
    <xf numFmtId="0" fontId="55" fillId="0" borderId="0" xfId="65" applyFont="1" applyAlignment="1">
      <alignment vertical="center"/>
      <protection/>
    </xf>
    <xf numFmtId="0" fontId="55" fillId="0" borderId="0" xfId="0" applyFont="1" applyAlignment="1">
      <alignment horizontal="left" vertical="center"/>
    </xf>
    <xf numFmtId="0" fontId="48" fillId="0" borderId="0" xfId="0" applyFont="1" applyAlignment="1">
      <alignment vertical="center"/>
    </xf>
    <xf numFmtId="0" fontId="6" fillId="0" borderId="61" xfId="74" applyFont="1" applyBorder="1" applyAlignment="1">
      <alignment vertical="center" wrapText="1"/>
      <protection/>
    </xf>
    <xf numFmtId="0" fontId="145" fillId="0" borderId="0" xfId="62" applyFont="1" applyAlignment="1">
      <alignment vertical="center"/>
      <protection/>
    </xf>
    <xf numFmtId="0" fontId="146" fillId="0" borderId="0" xfId="62" applyFont="1" applyAlignment="1">
      <alignment vertical="center"/>
      <protection/>
    </xf>
    <xf numFmtId="0" fontId="41" fillId="0" borderId="0" xfId="62" applyFont="1" applyAlignment="1">
      <alignment horizontal="left" vertical="center"/>
      <protection/>
    </xf>
    <xf numFmtId="0" fontId="147" fillId="0" borderId="0" xfId="62" applyFont="1" applyAlignment="1">
      <alignment horizontal="left" vertical="center"/>
      <protection/>
    </xf>
    <xf numFmtId="0" fontId="48" fillId="0" borderId="0" xfId="0" applyFont="1" applyAlignment="1">
      <alignment vertical="top"/>
    </xf>
    <xf numFmtId="0" fontId="0" fillId="0" borderId="0" xfId="72">
      <alignment/>
      <protection/>
    </xf>
    <xf numFmtId="0" fontId="0" fillId="0" borderId="0" xfId="72" applyAlignment="1">
      <alignment vertical="center"/>
      <protection/>
    </xf>
    <xf numFmtId="0" fontId="18" fillId="0" borderId="0" xfId="72" applyFont="1" applyAlignment="1">
      <alignment horizontal="right" vertical="center"/>
      <protection/>
    </xf>
    <xf numFmtId="0" fontId="41" fillId="0" borderId="0" xfId="0" applyFont="1" applyAlignment="1">
      <alignment/>
    </xf>
    <xf numFmtId="0" fontId="17" fillId="0" borderId="0" xfId="0" applyFont="1" applyBorder="1" applyAlignment="1">
      <alignment horizontal="center" vertical="center"/>
    </xf>
    <xf numFmtId="0" fontId="21" fillId="0" borderId="0" xfId="0" applyFont="1" applyFill="1" applyBorder="1" applyAlignment="1">
      <alignment horizontal="center" vertical="center"/>
    </xf>
    <xf numFmtId="0" fontId="16" fillId="0" borderId="0" xfId="63" applyFont="1" applyAlignment="1">
      <alignment vertical="center"/>
      <protection/>
    </xf>
    <xf numFmtId="0" fontId="0" fillId="0" borderId="0" xfId="63">
      <alignment/>
      <protection/>
    </xf>
    <xf numFmtId="0" fontId="86" fillId="0" borderId="0" xfId="63" applyFont="1" applyAlignment="1">
      <alignment horizontal="right" vertical="center"/>
      <protection/>
    </xf>
    <xf numFmtId="0" fontId="87" fillId="0" borderId="0" xfId="63" applyFont="1" applyAlignment="1">
      <alignment horizontal="left" vertical="center"/>
      <protection/>
    </xf>
    <xf numFmtId="0" fontId="86" fillId="0" borderId="0" xfId="63" applyFont="1" applyAlignment="1">
      <alignment vertical="center" wrapText="1"/>
      <protection/>
    </xf>
    <xf numFmtId="0" fontId="0" fillId="0" borderId="0" xfId="63" applyAlignment="1">
      <alignment vertical="center" wrapText="1"/>
      <protection/>
    </xf>
    <xf numFmtId="0" fontId="89" fillId="0" borderId="0" xfId="63" applyFont="1" applyAlignment="1">
      <alignment horizontal="center" vertical="center"/>
      <protection/>
    </xf>
    <xf numFmtId="0" fontId="0" fillId="0" borderId="0" xfId="63" applyAlignment="1">
      <alignment horizontal="center" vertical="center" wrapText="1"/>
      <protection/>
    </xf>
    <xf numFmtId="0" fontId="148" fillId="0" borderId="38" xfId="63" applyFont="1" applyBorder="1" applyAlignment="1">
      <alignment vertical="center"/>
      <protection/>
    </xf>
    <xf numFmtId="190" fontId="148" fillId="35" borderId="38" xfId="63" applyNumberFormat="1" applyFont="1" applyFill="1" applyBorder="1" applyAlignment="1">
      <alignment horizontal="center" vertical="center"/>
      <protection/>
    </xf>
    <xf numFmtId="0" fontId="148" fillId="0" borderId="38" xfId="63" applyFont="1" applyBorder="1" applyAlignment="1" applyProtection="1">
      <alignment horizontal="center" vertical="center"/>
      <protection locked="0"/>
    </xf>
    <xf numFmtId="0" fontId="148" fillId="0" borderId="38" xfId="63" applyFont="1" applyBorder="1" applyAlignment="1">
      <alignment horizontal="center" vertical="center"/>
      <protection/>
    </xf>
    <xf numFmtId="49" fontId="148" fillId="0" borderId="38" xfId="63" applyNumberFormat="1" applyFont="1" applyBorder="1">
      <alignment/>
      <protection/>
    </xf>
    <xf numFmtId="191" fontId="148" fillId="0" borderId="19" xfId="63" applyNumberFormat="1" applyFont="1" applyBorder="1" applyAlignment="1">
      <alignment vertical="center"/>
      <protection/>
    </xf>
    <xf numFmtId="190" fontId="148" fillId="35" borderId="38" xfId="63" applyNumberFormat="1" applyFont="1" applyFill="1" applyBorder="1" applyAlignment="1" applyProtection="1">
      <alignment horizontal="center" vertical="center" shrinkToFit="1"/>
      <protection locked="0"/>
    </xf>
    <xf numFmtId="0" fontId="0" fillId="0" borderId="0" xfId="63" applyAlignment="1">
      <alignment vertical="center"/>
      <protection/>
    </xf>
    <xf numFmtId="0" fontId="19" fillId="0" borderId="0" xfId="63" applyFont="1">
      <alignment/>
      <protection/>
    </xf>
    <xf numFmtId="0" fontId="19" fillId="0" borderId="0" xfId="63" applyFont="1" applyAlignment="1">
      <alignment vertical="center"/>
      <protection/>
    </xf>
    <xf numFmtId="0" fontId="19" fillId="0" borderId="0" xfId="63" applyFont="1" applyAlignment="1">
      <alignment horizontal="center" vertical="center"/>
      <protection/>
    </xf>
    <xf numFmtId="49" fontId="0" fillId="0" borderId="0" xfId="63" applyNumberFormat="1">
      <alignment/>
      <protection/>
    </xf>
    <xf numFmtId="191" fontId="0" fillId="0" borderId="0" xfId="63" applyNumberFormat="1" applyAlignment="1">
      <alignment vertical="center"/>
      <protection/>
    </xf>
    <xf numFmtId="0" fontId="90" fillId="0" borderId="0" xfId="63" applyFont="1">
      <alignment/>
      <protection/>
    </xf>
    <xf numFmtId="0" fontId="18" fillId="0" borderId="0" xfId="63" applyFont="1" applyAlignment="1">
      <alignment horizontal="center" vertical="center"/>
      <protection/>
    </xf>
    <xf numFmtId="0" fontId="0" fillId="0" borderId="0" xfId="63" applyAlignment="1">
      <alignment horizontal="center"/>
      <protection/>
    </xf>
    <xf numFmtId="0" fontId="18" fillId="0" borderId="17" xfId="63" applyFont="1" applyBorder="1" applyAlignment="1">
      <alignment horizontal="center"/>
      <protection/>
    </xf>
    <xf numFmtId="0" fontId="0" fillId="0" borderId="0" xfId="63" applyAlignment="1">
      <alignment horizontal="center" vertical="center" textRotation="255"/>
      <protection/>
    </xf>
    <xf numFmtId="0" fontId="21" fillId="0" borderId="0" xfId="63" applyFont="1" applyAlignment="1">
      <alignment vertical="center"/>
      <protection/>
    </xf>
    <xf numFmtId="184" fontId="149" fillId="0" borderId="0" xfId="51" applyNumberFormat="1" applyFont="1" applyFill="1" applyBorder="1" applyAlignment="1" applyProtection="1">
      <alignment vertical="center"/>
      <protection locked="0"/>
    </xf>
    <xf numFmtId="189" fontId="150" fillId="35" borderId="0" xfId="51" applyNumberFormat="1" applyFont="1" applyFill="1" applyBorder="1" applyAlignment="1" applyProtection="1">
      <alignment vertical="center"/>
      <protection locked="0"/>
    </xf>
    <xf numFmtId="182" fontId="18" fillId="0" borderId="0" xfId="63" applyNumberFormat="1" applyFont="1" applyAlignment="1">
      <alignment horizontal="center" vertical="center"/>
      <protection/>
    </xf>
    <xf numFmtId="0" fontId="18" fillId="0" borderId="0" xfId="63" applyFont="1" applyAlignment="1">
      <alignment vertical="center"/>
      <protection/>
    </xf>
    <xf numFmtId="0" fontId="0" fillId="0" borderId="0" xfId="63" applyFont="1">
      <alignment/>
      <protection/>
    </xf>
    <xf numFmtId="0" fontId="0" fillId="0" borderId="66" xfId="63" applyFont="1" applyBorder="1" applyAlignment="1">
      <alignment horizontal="center" vertical="center"/>
      <protection/>
    </xf>
    <xf numFmtId="0" fontId="18" fillId="0" borderId="46" xfId="63" applyFont="1" applyBorder="1" applyAlignment="1">
      <alignment horizontal="center"/>
      <protection/>
    </xf>
    <xf numFmtId="0" fontId="0" fillId="0" borderId="13" xfId="63" applyFont="1" applyBorder="1" applyAlignment="1">
      <alignment horizontal="center" vertical="center"/>
      <protection/>
    </xf>
    <xf numFmtId="0" fontId="0" fillId="35" borderId="13" xfId="63" applyFill="1" applyBorder="1" applyAlignment="1">
      <alignment horizontal="center" vertical="center"/>
      <protection/>
    </xf>
    <xf numFmtId="0" fontId="0" fillId="35" borderId="14" xfId="63" applyFill="1" applyBorder="1" applyAlignment="1">
      <alignment horizontal="center"/>
      <protection/>
    </xf>
    <xf numFmtId="0" fontId="18" fillId="0" borderId="35" xfId="63" applyFont="1" applyBorder="1" applyAlignment="1">
      <alignment horizontal="center"/>
      <protection/>
    </xf>
    <xf numFmtId="0" fontId="18" fillId="0" borderId="15" xfId="63" applyFont="1" applyBorder="1" applyAlignment="1">
      <alignment horizontal="center"/>
      <protection/>
    </xf>
    <xf numFmtId="0" fontId="18" fillId="0" borderId="17" xfId="63" applyFont="1" applyBorder="1" applyAlignment="1">
      <alignment horizontal="center" wrapText="1"/>
      <protection/>
    </xf>
    <xf numFmtId="0" fontId="18" fillId="0" borderId="16" xfId="63" applyFont="1" applyBorder="1" applyAlignment="1">
      <alignment horizontal="center"/>
      <protection/>
    </xf>
    <xf numFmtId="182" fontId="18" fillId="0" borderId="17" xfId="63" applyNumberFormat="1" applyFont="1" applyBorder="1" applyAlignment="1">
      <alignment horizontal="center"/>
      <protection/>
    </xf>
    <xf numFmtId="182" fontId="18" fillId="0" borderId="35" xfId="63" applyNumberFormat="1" applyFont="1" applyBorder="1" applyAlignment="1">
      <alignment horizontal="center"/>
      <protection/>
    </xf>
    <xf numFmtId="182" fontId="18" fillId="0" borderId="17" xfId="63" applyNumberFormat="1" applyFont="1" applyBorder="1" applyAlignment="1">
      <alignment horizontal="center" wrapText="1"/>
      <protection/>
    </xf>
    <xf numFmtId="182" fontId="18" fillId="0" borderId="16" xfId="63" applyNumberFormat="1" applyFont="1" applyBorder="1" applyAlignment="1">
      <alignment horizontal="center"/>
      <protection/>
    </xf>
    <xf numFmtId="0" fontId="18" fillId="0" borderId="19" xfId="63" applyFont="1" applyBorder="1" applyAlignment="1">
      <alignment horizontal="center"/>
      <protection/>
    </xf>
    <xf numFmtId="0" fontId="51" fillId="27" borderId="12" xfId="49" applyNumberFormat="1" applyFont="1" applyFill="1" applyBorder="1" applyAlignment="1" applyProtection="1">
      <alignment vertical="center"/>
      <protection locked="0"/>
    </xf>
    <xf numFmtId="0" fontId="51" fillId="27" borderId="21" xfId="49" applyNumberFormat="1" applyFont="1" applyFill="1" applyBorder="1" applyAlignment="1" applyProtection="1">
      <alignment vertical="center"/>
      <protection locked="0"/>
    </xf>
    <xf numFmtId="0" fontId="51" fillId="27" borderId="32" xfId="71" applyNumberFormat="1" applyFont="1" applyFill="1" applyBorder="1" applyAlignment="1" applyProtection="1">
      <alignment vertical="center" wrapText="1"/>
      <protection locked="0"/>
    </xf>
    <xf numFmtId="0" fontId="51" fillId="27" borderId="28" xfId="71" applyNumberFormat="1" applyFont="1" applyFill="1" applyBorder="1" applyAlignment="1" applyProtection="1">
      <alignment vertical="center" wrapText="1"/>
      <protection locked="0"/>
    </xf>
    <xf numFmtId="0" fontId="51" fillId="27" borderId="12" xfId="71" applyNumberFormat="1" applyFont="1" applyFill="1" applyBorder="1" applyAlignment="1" applyProtection="1">
      <alignment vertical="center"/>
      <protection locked="0"/>
    </xf>
    <xf numFmtId="0" fontId="51" fillId="27" borderId="21" xfId="71" applyNumberFormat="1" applyFont="1" applyFill="1" applyBorder="1" applyAlignment="1" applyProtection="1">
      <alignment vertical="center"/>
      <protection locked="0"/>
    </xf>
    <xf numFmtId="0" fontId="51" fillId="27" borderId="27" xfId="71" applyNumberFormat="1" applyFont="1" applyFill="1" applyBorder="1" applyAlignment="1" applyProtection="1">
      <alignment horizontal="right" vertical="center"/>
      <protection locked="0"/>
    </xf>
    <xf numFmtId="0" fontId="51" fillId="27" borderId="12" xfId="71" applyNumberFormat="1" applyFont="1" applyFill="1" applyBorder="1" applyAlignment="1" applyProtection="1">
      <alignment horizontal="right" vertical="center"/>
      <protection locked="0"/>
    </xf>
    <xf numFmtId="190" fontId="51" fillId="0" borderId="30" xfId="49" applyNumberFormat="1" applyFont="1" applyFill="1" applyBorder="1" applyAlignment="1" applyProtection="1">
      <alignment vertical="center"/>
      <protection/>
    </xf>
    <xf numFmtId="190" fontId="51" fillId="0" borderId="47" xfId="71" applyNumberFormat="1" applyFont="1" applyFill="1" applyBorder="1" applyAlignment="1" applyProtection="1">
      <alignment vertical="center"/>
      <protection/>
    </xf>
    <xf numFmtId="190" fontId="51" fillId="0" borderId="30" xfId="71" applyNumberFormat="1" applyFont="1" applyFill="1" applyBorder="1" applyAlignment="1" applyProtection="1">
      <alignment vertical="center"/>
      <protection/>
    </xf>
    <xf numFmtId="190" fontId="51" fillId="0" borderId="67" xfId="71" applyNumberFormat="1" applyFont="1" applyFill="1" applyBorder="1" applyAlignment="1" applyProtection="1">
      <alignment vertical="center"/>
      <protection/>
    </xf>
    <xf numFmtId="190" fontId="51" fillId="0" borderId="67" xfId="71" applyNumberFormat="1" applyFont="1" applyFill="1" applyBorder="1" applyAlignment="1" applyProtection="1">
      <alignment horizontal="right" vertical="center"/>
      <protection/>
    </xf>
    <xf numFmtId="190" fontId="51" fillId="0" borderId="47" xfId="71" applyNumberFormat="1" applyFont="1" applyFill="1" applyBorder="1" applyAlignment="1" applyProtection="1">
      <alignment horizontal="right" vertical="center"/>
      <protection/>
    </xf>
    <xf numFmtId="0" fontId="94" fillId="0" borderId="19" xfId="63" applyFont="1" applyBorder="1" applyAlignment="1">
      <alignment horizontal="center"/>
      <protection/>
    </xf>
    <xf numFmtId="38" fontId="39" fillId="27" borderId="12" xfId="49" applyFont="1" applyFill="1" applyBorder="1" applyAlignment="1" applyProtection="1">
      <alignment vertical="center"/>
      <protection locked="0"/>
    </xf>
    <xf numFmtId="38" fontId="39" fillId="0" borderId="34" xfId="49" applyFont="1" applyBorder="1" applyAlignment="1">
      <alignment vertical="center" wrapText="1"/>
    </xf>
    <xf numFmtId="38" fontId="39" fillId="0" borderId="12" xfId="49" applyFont="1" applyBorder="1" applyAlignment="1">
      <alignment vertical="center" wrapText="1"/>
    </xf>
    <xf numFmtId="38" fontId="39" fillId="0" borderId="28" xfId="49" applyFont="1" applyBorder="1" applyAlignment="1">
      <alignment vertical="center" wrapText="1"/>
    </xf>
    <xf numFmtId="38" fontId="39" fillId="0" borderId="12" xfId="49" applyFont="1" applyBorder="1" applyAlignment="1">
      <alignment vertical="center"/>
    </xf>
    <xf numFmtId="38" fontId="39" fillId="0" borderId="21" xfId="49" applyFont="1" applyBorder="1" applyAlignment="1">
      <alignment vertical="center"/>
    </xf>
    <xf numFmtId="38" fontId="39" fillId="0" borderId="30" xfId="49" applyFont="1" applyBorder="1" applyAlignment="1">
      <alignment vertical="center"/>
    </xf>
    <xf numFmtId="0" fontId="96" fillId="0" borderId="19" xfId="0" applyFont="1" applyBorder="1" applyAlignment="1">
      <alignment horizontal="center" vertical="center" wrapText="1"/>
    </xf>
    <xf numFmtId="193" fontId="39" fillId="27" borderId="68" xfId="49" applyNumberFormat="1" applyFont="1" applyFill="1" applyBorder="1" applyAlignment="1" applyProtection="1">
      <alignment vertical="center"/>
      <protection locked="0"/>
    </xf>
    <xf numFmtId="193" fontId="39" fillId="27" borderId="69" xfId="49" applyNumberFormat="1" applyFont="1" applyFill="1" applyBorder="1" applyAlignment="1" applyProtection="1">
      <alignment vertical="center"/>
      <protection locked="0"/>
    </xf>
    <xf numFmtId="193" fontId="39" fillId="27" borderId="70" xfId="49" applyNumberFormat="1" applyFont="1" applyFill="1" applyBorder="1" applyAlignment="1" applyProtection="1">
      <alignment vertical="center"/>
      <protection locked="0"/>
    </xf>
    <xf numFmtId="193" fontId="39" fillId="0" borderId="71" xfId="49" applyNumberFormat="1" applyFont="1" applyBorder="1" applyAlignment="1">
      <alignment horizontal="right" vertical="center"/>
    </xf>
    <xf numFmtId="193" fontId="39" fillId="0" borderId="47" xfId="62" applyNumberFormat="1" applyFont="1" applyBorder="1" applyAlignment="1">
      <alignment horizontal="right" vertical="center"/>
      <protection/>
    </xf>
    <xf numFmtId="193" fontId="39" fillId="27" borderId="28" xfId="49" applyNumberFormat="1" applyFont="1" applyFill="1" applyBorder="1" applyAlignment="1" applyProtection="1">
      <alignment vertical="center"/>
      <protection locked="0"/>
    </xf>
    <xf numFmtId="193" fontId="39" fillId="27" borderId="12" xfId="49" applyNumberFormat="1" applyFont="1" applyFill="1" applyBorder="1" applyAlignment="1" applyProtection="1">
      <alignment vertical="center"/>
      <protection locked="0"/>
    </xf>
    <xf numFmtId="193" fontId="39" fillId="27" borderId="21" xfId="49" applyNumberFormat="1" applyFont="1" applyFill="1" applyBorder="1" applyAlignment="1" applyProtection="1">
      <alignment vertical="center"/>
      <protection locked="0"/>
    </xf>
    <xf numFmtId="193" fontId="39" fillId="0" borderId="47" xfId="49" applyNumberFormat="1" applyFont="1" applyBorder="1" applyAlignment="1">
      <alignment horizontal="right" vertical="center"/>
    </xf>
    <xf numFmtId="201" fontId="39" fillId="27" borderId="68" xfId="49" applyNumberFormat="1" applyFont="1" applyFill="1" applyBorder="1" applyAlignment="1" applyProtection="1">
      <alignment vertical="center"/>
      <protection locked="0"/>
    </xf>
    <xf numFmtId="201" fontId="39" fillId="27" borderId="69" xfId="49" applyNumberFormat="1" applyFont="1" applyFill="1" applyBorder="1" applyAlignment="1" applyProtection="1">
      <alignment vertical="center"/>
      <protection locked="0"/>
    </xf>
    <xf numFmtId="201" fontId="39" fillId="27" borderId="70" xfId="49" applyNumberFormat="1" applyFont="1" applyFill="1" applyBorder="1" applyAlignment="1" applyProtection="1">
      <alignment vertical="center"/>
      <protection locked="0"/>
    </xf>
    <xf numFmtId="201" fontId="39" fillId="0" borderId="71" xfId="49" applyNumberFormat="1" applyFont="1" applyBorder="1" applyAlignment="1">
      <alignment horizontal="right" vertical="center"/>
    </xf>
    <xf numFmtId="201" fontId="39" fillId="27" borderId="27" xfId="49" applyNumberFormat="1" applyFont="1" applyFill="1" applyBorder="1" applyAlignment="1" applyProtection="1">
      <alignment vertical="center"/>
      <protection locked="0"/>
    </xf>
    <xf numFmtId="201" fontId="39" fillId="27" borderId="12" xfId="49" applyNumberFormat="1" applyFont="1" applyFill="1" applyBorder="1" applyAlignment="1" applyProtection="1">
      <alignment vertical="center"/>
      <protection locked="0"/>
    </xf>
    <xf numFmtId="201" fontId="39" fillId="27" borderId="21" xfId="49" applyNumberFormat="1" applyFont="1" applyFill="1" applyBorder="1" applyAlignment="1" applyProtection="1">
      <alignment vertical="center"/>
      <protection locked="0"/>
    </xf>
    <xf numFmtId="201" fontId="39" fillId="0" borderId="47" xfId="49" applyNumberFormat="1" applyFont="1" applyBorder="1" applyAlignment="1">
      <alignment horizontal="right" vertical="center"/>
    </xf>
    <xf numFmtId="201" fontId="39" fillId="0" borderId="72" xfId="49" applyNumberFormat="1" applyFont="1" applyBorder="1" applyAlignment="1">
      <alignment horizontal="right" vertical="center"/>
    </xf>
    <xf numFmtId="0" fontId="29" fillId="36" borderId="30" xfId="68" applyFont="1" applyFill="1" applyBorder="1" applyAlignment="1">
      <alignment horizontal="center" vertical="center"/>
      <protection/>
    </xf>
    <xf numFmtId="0" fontId="29" fillId="36" borderId="38" xfId="68" applyFont="1" applyFill="1" applyBorder="1" applyAlignment="1">
      <alignment horizontal="center" vertical="center"/>
      <protection/>
    </xf>
    <xf numFmtId="0" fontId="29" fillId="36" borderId="19" xfId="68" applyFont="1" applyFill="1" applyBorder="1" applyAlignment="1">
      <alignment horizontal="center" vertical="center"/>
      <protection/>
    </xf>
    <xf numFmtId="0" fontId="34" fillId="0" borderId="0" xfId="68" applyFont="1" applyAlignment="1">
      <alignment horizontal="left" vertical="center"/>
      <protection/>
    </xf>
    <xf numFmtId="0" fontId="0" fillId="0" borderId="0" xfId="64" applyAlignment="1">
      <alignment horizontal="right" vertical="center"/>
      <protection/>
    </xf>
    <xf numFmtId="0" fontId="31" fillId="0" borderId="0" xfId="64" applyFont="1" applyAlignment="1">
      <alignment horizontal="center" vertical="center"/>
      <protection/>
    </xf>
    <xf numFmtId="0" fontId="38" fillId="0" borderId="0" xfId="64" applyFont="1" applyAlignment="1">
      <alignment horizontal="center" vertical="center"/>
      <protection/>
    </xf>
    <xf numFmtId="0" fontId="32" fillId="0" borderId="0" xfId="64" applyFont="1" applyAlignment="1">
      <alignment horizontal="center" vertical="center"/>
      <protection/>
    </xf>
    <xf numFmtId="0" fontId="33" fillId="0" borderId="0" xfId="64" applyFont="1" applyAlignment="1">
      <alignment horizontal="center" vertical="center"/>
      <protection/>
    </xf>
    <xf numFmtId="0" fontId="30" fillId="0" borderId="0" xfId="64" applyFont="1" applyAlignment="1">
      <alignment horizontal="center" vertical="center"/>
      <protection/>
    </xf>
    <xf numFmtId="0" fontId="34" fillId="0" borderId="0" xfId="64" applyFont="1" applyAlignment="1">
      <alignment horizontal="center" vertical="center"/>
      <protection/>
    </xf>
    <xf numFmtId="0" fontId="4" fillId="0" borderId="58" xfId="69" applyFont="1" applyBorder="1" applyAlignment="1">
      <alignment horizontal="left" vertical="center" indent="1"/>
      <protection/>
    </xf>
    <xf numFmtId="0" fontId="27" fillId="0" borderId="59" xfId="0" applyFont="1" applyBorder="1" applyAlignment="1">
      <alignment horizontal="left" vertical="center" indent="1"/>
    </xf>
    <xf numFmtId="0" fontId="32" fillId="0" borderId="0" xfId="69" applyFont="1" applyAlignment="1">
      <alignment horizontal="center" vertical="top"/>
      <protection/>
    </xf>
    <xf numFmtId="0" fontId="27" fillId="0" borderId="0" xfId="0" applyFont="1" applyAlignment="1">
      <alignment horizontal="center" vertical="top"/>
    </xf>
    <xf numFmtId="0" fontId="4" fillId="0" borderId="73" xfId="69" applyFont="1" applyBorder="1" applyAlignment="1">
      <alignment horizontal="left" vertical="center" indent="1"/>
      <protection/>
    </xf>
    <xf numFmtId="0" fontId="27" fillId="0" borderId="74" xfId="0" applyFont="1" applyBorder="1" applyAlignment="1">
      <alignment horizontal="left" vertical="center" indent="1"/>
    </xf>
    <xf numFmtId="0" fontId="4" fillId="0" borderId="58" xfId="75" applyFont="1" applyBorder="1" applyAlignment="1">
      <alignment horizontal="left" vertical="center" indent="1"/>
      <protection/>
    </xf>
    <xf numFmtId="0" fontId="4" fillId="0" borderId="75" xfId="69" applyFont="1" applyBorder="1" applyAlignment="1">
      <alignment horizontal="left" vertical="center" indent="1"/>
      <protection/>
    </xf>
    <xf numFmtId="0" fontId="27" fillId="0" borderId="76" xfId="0" applyFont="1" applyBorder="1" applyAlignment="1">
      <alignment horizontal="left" vertical="center" indent="1"/>
    </xf>
    <xf numFmtId="0" fontId="4" fillId="0" borderId="58" xfId="69" applyFont="1" applyBorder="1" applyAlignment="1">
      <alignment horizontal="left" vertical="center" indent="2"/>
      <protection/>
    </xf>
    <xf numFmtId="0" fontId="27" fillId="0" borderId="59" xfId="0" applyFont="1" applyBorder="1" applyAlignment="1">
      <alignment horizontal="left" vertical="center" indent="2"/>
    </xf>
    <xf numFmtId="0" fontId="4" fillId="0" borderId="32" xfId="69" applyFont="1" applyBorder="1" applyAlignment="1">
      <alignment horizontal="left" vertical="center" indent="1"/>
      <protection/>
    </xf>
    <xf numFmtId="0" fontId="27" fillId="0" borderId="33" xfId="0" applyFont="1" applyBorder="1" applyAlignment="1">
      <alignment horizontal="left" vertical="center" indent="1"/>
    </xf>
    <xf numFmtId="0" fontId="27" fillId="0" borderId="77" xfId="0" applyFont="1" applyBorder="1" applyAlignment="1">
      <alignment horizontal="left" vertical="center" indent="1"/>
    </xf>
    <xf numFmtId="0" fontId="4" fillId="0" borderId="12" xfId="69" applyFont="1" applyBorder="1" applyAlignment="1">
      <alignment horizontal="left" vertical="center" indent="1"/>
      <protection/>
    </xf>
    <xf numFmtId="0" fontId="27" fillId="0" borderId="22" xfId="0" applyFont="1" applyBorder="1" applyAlignment="1">
      <alignment horizontal="left" vertical="center" indent="1"/>
    </xf>
    <xf numFmtId="0" fontId="27" fillId="0" borderId="78" xfId="0" applyFont="1" applyBorder="1" applyAlignment="1">
      <alignment horizontal="left" vertical="center" indent="1"/>
    </xf>
    <xf numFmtId="0" fontId="4" fillId="0" borderId="75" xfId="69" applyFont="1" applyBorder="1" applyAlignment="1">
      <alignment horizontal="left" vertical="center" wrapText="1" indent="1"/>
      <protection/>
    </xf>
    <xf numFmtId="0" fontId="4" fillId="0" borderId="76" xfId="69" applyFont="1" applyBorder="1" applyAlignment="1">
      <alignment horizontal="left" vertical="center" wrapText="1" indent="1"/>
      <protection/>
    </xf>
    <xf numFmtId="0" fontId="4" fillId="0" borderId="58" xfId="69" applyFont="1" applyBorder="1" applyAlignment="1">
      <alignment horizontal="left" vertical="center" wrapText="1" indent="1"/>
      <protection/>
    </xf>
    <xf numFmtId="0" fontId="4" fillId="0" borderId="59" xfId="69" applyFont="1" applyBorder="1" applyAlignment="1">
      <alignment horizontal="left" vertical="center" wrapText="1" indent="1"/>
      <protection/>
    </xf>
    <xf numFmtId="0" fontId="4" fillId="0" borderId="75" xfId="0" applyFont="1" applyBorder="1" applyAlignment="1">
      <alignment horizontal="left" vertical="center" wrapText="1" indent="1"/>
    </xf>
    <xf numFmtId="0" fontId="4" fillId="0" borderId="76" xfId="0" applyFont="1" applyBorder="1" applyAlignment="1">
      <alignment horizontal="left" vertical="center" wrapText="1" indent="1"/>
    </xf>
    <xf numFmtId="0" fontId="4" fillId="0" borderId="75" xfId="77" applyFont="1" applyBorder="1" applyAlignment="1">
      <alignment horizontal="left" vertical="center" wrapText="1" indent="1"/>
      <protection/>
    </xf>
    <xf numFmtId="0" fontId="4" fillId="0" borderId="76" xfId="77" applyFont="1" applyBorder="1" applyAlignment="1">
      <alignment horizontal="left" vertical="center" wrapText="1" indent="1"/>
      <protection/>
    </xf>
    <xf numFmtId="49" fontId="0" fillId="0" borderId="79" xfId="71" applyNumberFormat="1" applyFont="1" applyFill="1" applyBorder="1" applyAlignment="1">
      <alignment horizontal="center" vertical="center" wrapText="1"/>
      <protection/>
    </xf>
    <xf numFmtId="49" fontId="0" fillId="0" borderId="80" xfId="71" applyNumberFormat="1" applyFont="1" applyFill="1" applyBorder="1" applyAlignment="1">
      <alignment horizontal="center" vertical="center" wrapText="1"/>
      <protection/>
    </xf>
    <xf numFmtId="49" fontId="0" fillId="0" borderId="48" xfId="71" applyNumberFormat="1" applyFont="1" applyFill="1" applyBorder="1" applyAlignment="1">
      <alignment horizontal="center" vertical="center" wrapText="1"/>
      <protection/>
    </xf>
    <xf numFmtId="49" fontId="0" fillId="0" borderId="47" xfId="71" applyNumberFormat="1" applyFont="1" applyFill="1" applyBorder="1" applyAlignment="1">
      <alignment horizontal="center" vertical="center" wrapText="1"/>
      <protection/>
    </xf>
    <xf numFmtId="49" fontId="0" fillId="0" borderId="39" xfId="71" applyNumberFormat="1" applyFont="1" applyFill="1" applyBorder="1" applyAlignment="1">
      <alignment horizontal="center" vertical="center" wrapText="1"/>
      <protection/>
    </xf>
    <xf numFmtId="49" fontId="0" fillId="0" borderId="40" xfId="71" applyNumberFormat="1" applyFont="1" applyFill="1" applyBorder="1" applyAlignment="1">
      <alignment horizontal="center" vertical="center" wrapText="1"/>
      <protection/>
    </xf>
    <xf numFmtId="200" fontId="52" fillId="27" borderId="12" xfId="49" applyNumberFormat="1" applyFont="1" applyFill="1" applyBorder="1" applyAlignment="1" applyProtection="1">
      <alignment vertical="center" shrinkToFit="1"/>
      <protection locked="0"/>
    </xf>
    <xf numFmtId="200" fontId="52" fillId="27" borderId="22" xfId="49" applyNumberFormat="1" applyFont="1" applyFill="1" applyBorder="1" applyAlignment="1" applyProtection="1">
      <alignment vertical="center" shrinkToFit="1"/>
      <protection locked="0"/>
    </xf>
    <xf numFmtId="199" fontId="52" fillId="0" borderId="12" xfId="49" applyNumberFormat="1" applyFont="1" applyFill="1" applyBorder="1" applyAlignment="1" applyProtection="1">
      <alignment vertical="center"/>
      <protection/>
    </xf>
    <xf numFmtId="199" fontId="52" fillId="0" borderId="22" xfId="49" applyNumberFormat="1" applyFont="1" applyFill="1" applyBorder="1" applyAlignment="1" applyProtection="1">
      <alignment vertical="center"/>
      <protection/>
    </xf>
    <xf numFmtId="0" fontId="18" fillId="0" borderId="22" xfId="71" applyFont="1" applyFill="1" applyBorder="1" applyAlignment="1">
      <alignment horizontal="center" vertical="center" wrapText="1"/>
      <protection/>
    </xf>
    <xf numFmtId="0" fontId="18" fillId="0" borderId="17" xfId="71" applyFont="1" applyFill="1" applyBorder="1" applyAlignment="1">
      <alignment horizontal="center" vertical="center" wrapText="1"/>
      <protection/>
    </xf>
    <xf numFmtId="0" fontId="18" fillId="0" borderId="12" xfId="0" applyFont="1" applyBorder="1" applyAlignment="1">
      <alignment horizontal="center" vertical="center" wrapText="1"/>
    </xf>
    <xf numFmtId="0" fontId="18" fillId="0" borderId="17" xfId="0" applyFont="1" applyBorder="1" applyAlignment="1">
      <alignment horizontal="center" vertical="center" wrapText="1"/>
    </xf>
    <xf numFmtId="203" fontId="52" fillId="0" borderId="12" xfId="49" applyNumberFormat="1" applyFont="1" applyFill="1" applyBorder="1" applyAlignment="1" applyProtection="1">
      <alignment vertical="center"/>
      <protection locked="0"/>
    </xf>
    <xf numFmtId="203" fontId="52" fillId="0" borderId="22" xfId="49" applyNumberFormat="1" applyFont="1" applyFill="1" applyBorder="1" applyAlignment="1" applyProtection="1">
      <alignment vertical="center"/>
      <protection locked="0"/>
    </xf>
    <xf numFmtId="200" fontId="52" fillId="27" borderId="36" xfId="49" applyNumberFormat="1" applyFont="1" applyFill="1" applyBorder="1" applyAlignment="1" applyProtection="1">
      <alignment vertical="center" shrinkToFit="1"/>
      <protection locked="0"/>
    </xf>
    <xf numFmtId="200" fontId="52" fillId="27" borderId="37" xfId="49" applyNumberFormat="1" applyFont="1" applyFill="1" applyBorder="1" applyAlignment="1" applyProtection="1">
      <alignment vertical="center" shrinkToFit="1"/>
      <protection locked="0"/>
    </xf>
    <xf numFmtId="0" fontId="21" fillId="0" borderId="22" xfId="71" applyFont="1" applyFill="1" applyBorder="1" applyAlignment="1">
      <alignment vertical="center"/>
      <protection/>
    </xf>
    <xf numFmtId="0" fontId="21" fillId="0" borderId="17" xfId="71" applyFont="1" applyFill="1" applyBorder="1" applyAlignment="1">
      <alignment vertical="center"/>
      <protection/>
    </xf>
    <xf numFmtId="200" fontId="52" fillId="27" borderId="28" xfId="49" applyNumberFormat="1" applyFont="1" applyFill="1" applyBorder="1" applyAlignment="1" applyProtection="1">
      <alignment vertical="center" shrinkToFit="1"/>
      <protection locked="0"/>
    </xf>
    <xf numFmtId="200" fontId="52" fillId="27" borderId="50" xfId="49" applyNumberFormat="1" applyFont="1" applyFill="1" applyBorder="1" applyAlignment="1" applyProtection="1">
      <alignment vertical="center" shrinkToFit="1"/>
      <protection locked="0"/>
    </xf>
    <xf numFmtId="0" fontId="0" fillId="0" borderId="67" xfId="71" applyFont="1" applyFill="1" applyBorder="1" applyAlignment="1" applyProtection="1">
      <alignment horizontal="center" vertical="center"/>
      <protection/>
    </xf>
    <xf numFmtId="0" fontId="0" fillId="0" borderId="42" xfId="71" applyFont="1" applyFill="1" applyBorder="1" applyAlignment="1" applyProtection="1">
      <alignment horizontal="center" vertical="center"/>
      <protection/>
    </xf>
    <xf numFmtId="197" fontId="52" fillId="0" borderId="29" xfId="49" applyNumberFormat="1" applyFont="1" applyFill="1" applyBorder="1" applyAlignment="1" applyProtection="1">
      <alignment vertical="center"/>
      <protection/>
    </xf>
    <xf numFmtId="197" fontId="52" fillId="0" borderId="81" xfId="49" applyNumberFormat="1" applyFont="1" applyFill="1" applyBorder="1" applyAlignment="1" applyProtection="1">
      <alignment vertical="center"/>
      <protection/>
    </xf>
    <xf numFmtId="0" fontId="0" fillId="0" borderId="82" xfId="71" applyFont="1" applyFill="1" applyBorder="1" applyAlignment="1" applyProtection="1">
      <alignment horizontal="center" vertical="center"/>
      <protection/>
    </xf>
    <xf numFmtId="0" fontId="0" fillId="0" borderId="83" xfId="71" applyFont="1" applyFill="1" applyBorder="1" applyAlignment="1" applyProtection="1">
      <alignment horizontal="center" vertical="center"/>
      <protection/>
    </xf>
    <xf numFmtId="0" fontId="0" fillId="0" borderId="84" xfId="71" applyFont="1" applyFill="1" applyBorder="1" applyAlignment="1" applyProtection="1">
      <alignment horizontal="center" vertical="center"/>
      <protection/>
    </xf>
    <xf numFmtId="0" fontId="0" fillId="0" borderId="47" xfId="71" applyFont="1" applyFill="1" applyBorder="1" applyAlignment="1" applyProtection="1">
      <alignment horizontal="center" vertical="center"/>
      <protection/>
    </xf>
    <xf numFmtId="0" fontId="0" fillId="0" borderId="40" xfId="71" applyFont="1" applyFill="1" applyBorder="1" applyAlignment="1" applyProtection="1">
      <alignment horizontal="center" vertical="center"/>
      <protection/>
    </xf>
    <xf numFmtId="197" fontId="52" fillId="0" borderId="82" xfId="49" applyNumberFormat="1" applyFont="1" applyFill="1" applyBorder="1" applyAlignment="1" applyProtection="1">
      <alignment vertical="center"/>
      <protection/>
    </xf>
    <xf numFmtId="197" fontId="52" fillId="0" borderId="83" xfId="49" applyNumberFormat="1" applyFont="1" applyFill="1" applyBorder="1" applyAlignment="1" applyProtection="1">
      <alignment vertical="center"/>
      <protection/>
    </xf>
    <xf numFmtId="0" fontId="0" fillId="0" borderId="29" xfId="71" applyFont="1" applyFill="1" applyBorder="1" applyAlignment="1" applyProtection="1">
      <alignment horizontal="center" vertical="center"/>
      <protection/>
    </xf>
    <xf numFmtId="0" fontId="0" fillId="0" borderId="81" xfId="71" applyFont="1" applyFill="1" applyBorder="1" applyAlignment="1" applyProtection="1">
      <alignment horizontal="center" vertical="center"/>
      <protection/>
    </xf>
    <xf numFmtId="0" fontId="0" fillId="0" borderId="10" xfId="71" applyFont="1" applyFill="1" applyBorder="1" applyAlignment="1" applyProtection="1">
      <alignment horizontal="center" vertical="center"/>
      <protection/>
    </xf>
    <xf numFmtId="200" fontId="52" fillId="27" borderId="21" xfId="49" applyNumberFormat="1" applyFont="1" applyFill="1" applyBorder="1" applyAlignment="1" applyProtection="1">
      <alignment vertical="center" shrinkToFit="1"/>
      <protection locked="0"/>
    </xf>
    <xf numFmtId="200" fontId="52" fillId="27" borderId="11" xfId="49" applyNumberFormat="1" applyFont="1" applyFill="1" applyBorder="1" applyAlignment="1" applyProtection="1">
      <alignment vertical="center" shrinkToFit="1"/>
      <protection locked="0"/>
    </xf>
    <xf numFmtId="199" fontId="52" fillId="0" borderId="21" xfId="49" applyNumberFormat="1" applyFont="1" applyFill="1" applyBorder="1" applyAlignment="1" applyProtection="1">
      <alignment vertical="center"/>
      <protection/>
    </xf>
    <xf numFmtId="199" fontId="52" fillId="0" borderId="11" xfId="49" applyNumberFormat="1" applyFont="1" applyFill="1" applyBorder="1" applyAlignment="1" applyProtection="1">
      <alignment vertical="center"/>
      <protection/>
    </xf>
    <xf numFmtId="0" fontId="18" fillId="0" borderId="11" xfId="71" applyFont="1" applyFill="1" applyBorder="1" applyAlignment="1">
      <alignment horizontal="center" vertical="center"/>
      <protection/>
    </xf>
    <xf numFmtId="0" fontId="18" fillId="0" borderId="35" xfId="71" applyFont="1" applyFill="1" applyBorder="1" applyAlignment="1">
      <alignment horizontal="center" vertical="center"/>
      <protection/>
    </xf>
    <xf numFmtId="0" fontId="18" fillId="0" borderId="21" xfId="65" applyFont="1" applyFill="1" applyBorder="1" applyAlignment="1">
      <alignment horizontal="center" vertical="center" wrapText="1"/>
      <protection/>
    </xf>
    <xf numFmtId="0" fontId="18" fillId="0" borderId="35" xfId="65" applyFont="1" applyFill="1" applyBorder="1" applyAlignment="1">
      <alignment horizontal="center" vertical="center" wrapText="1"/>
      <protection/>
    </xf>
    <xf numFmtId="197" fontId="52" fillId="0" borderId="21" xfId="49" applyNumberFormat="1" applyFont="1" applyFill="1" applyBorder="1" applyAlignment="1" applyProtection="1">
      <alignment vertical="center"/>
      <protection locked="0"/>
    </xf>
    <xf numFmtId="197" fontId="52" fillId="0" borderId="11" xfId="49" applyNumberFormat="1" applyFont="1" applyFill="1" applyBorder="1" applyAlignment="1" applyProtection="1">
      <alignment vertical="center"/>
      <protection locked="0"/>
    </xf>
    <xf numFmtId="0" fontId="18" fillId="0" borderId="22" xfId="71" applyFont="1" applyFill="1" applyBorder="1" applyAlignment="1">
      <alignment horizontal="center" vertical="center"/>
      <protection/>
    </xf>
    <xf numFmtId="0" fontId="18" fillId="0" borderId="17" xfId="71" applyFont="1" applyFill="1" applyBorder="1" applyAlignment="1">
      <alignment horizontal="center" vertical="center"/>
      <protection/>
    </xf>
    <xf numFmtId="0" fontId="18" fillId="0" borderId="12" xfId="65" applyFont="1" applyFill="1" applyBorder="1" applyAlignment="1">
      <alignment horizontal="center" vertical="center" wrapText="1"/>
      <protection/>
    </xf>
    <xf numFmtId="0" fontId="18" fillId="0" borderId="17" xfId="65" applyFont="1" applyFill="1" applyBorder="1" applyAlignment="1">
      <alignment horizontal="center" vertical="center" wrapText="1"/>
      <protection/>
    </xf>
    <xf numFmtId="197" fontId="52" fillId="0" borderId="12" xfId="49" applyNumberFormat="1" applyFont="1" applyFill="1" applyBorder="1" applyAlignment="1" applyProtection="1">
      <alignment vertical="center"/>
      <protection locked="0"/>
    </xf>
    <xf numFmtId="197" fontId="52" fillId="0" borderId="22" xfId="49" applyNumberFormat="1" applyFont="1" applyFill="1" applyBorder="1" applyAlignment="1" applyProtection="1">
      <alignment vertical="center"/>
      <protection locked="0"/>
    </xf>
    <xf numFmtId="199" fontId="52" fillId="0" borderId="36" xfId="49" applyNumberFormat="1" applyFont="1" applyFill="1" applyBorder="1" applyAlignment="1" applyProtection="1">
      <alignment vertical="center"/>
      <protection/>
    </xf>
    <xf numFmtId="199" fontId="52" fillId="0" borderId="37" xfId="49" applyNumberFormat="1" applyFont="1" applyFill="1" applyBorder="1" applyAlignment="1" applyProtection="1">
      <alignment vertical="center"/>
      <protection/>
    </xf>
    <xf numFmtId="0" fontId="18" fillId="0" borderId="37" xfId="71" applyFont="1" applyFill="1" applyBorder="1" applyAlignment="1">
      <alignment horizontal="center" vertical="center" wrapText="1"/>
      <protection/>
    </xf>
    <xf numFmtId="0" fontId="18" fillId="0" borderId="18" xfId="71" applyFont="1" applyFill="1" applyBorder="1" applyAlignment="1">
      <alignment horizontal="center" vertical="center" wrapText="1"/>
      <protection/>
    </xf>
    <xf numFmtId="0" fontId="18" fillId="0" borderId="36" xfId="65" applyFont="1" applyFill="1" applyBorder="1" applyAlignment="1">
      <alignment horizontal="center" vertical="center" wrapText="1"/>
      <protection/>
    </xf>
    <xf numFmtId="0" fontId="18" fillId="0" borderId="18" xfId="65" applyFont="1" applyFill="1" applyBorder="1" applyAlignment="1">
      <alignment horizontal="center" vertical="center" wrapText="1"/>
      <protection/>
    </xf>
    <xf numFmtId="197" fontId="52" fillId="0" borderId="36" xfId="49" applyNumberFormat="1" applyFont="1" applyFill="1" applyBorder="1" applyAlignment="1" applyProtection="1">
      <alignment vertical="center"/>
      <protection locked="0"/>
    </xf>
    <xf numFmtId="197" fontId="52" fillId="0" borderId="37" xfId="49" applyNumberFormat="1" applyFont="1" applyFill="1" applyBorder="1" applyAlignment="1" applyProtection="1">
      <alignment vertical="center"/>
      <protection locked="0"/>
    </xf>
    <xf numFmtId="200" fontId="52" fillId="27" borderId="27" xfId="49" applyNumberFormat="1" applyFont="1" applyFill="1" applyBorder="1" applyAlignment="1" applyProtection="1">
      <alignment vertical="center" shrinkToFit="1"/>
      <protection locked="0"/>
    </xf>
    <xf numFmtId="200" fontId="52" fillId="27" borderId="23" xfId="49" applyNumberFormat="1" applyFont="1" applyFill="1" applyBorder="1" applyAlignment="1" applyProtection="1">
      <alignment vertical="center" shrinkToFit="1"/>
      <protection locked="0"/>
    </xf>
    <xf numFmtId="199" fontId="52" fillId="0" borderId="27" xfId="49" applyNumberFormat="1" applyFont="1" applyFill="1" applyBorder="1" applyAlignment="1" applyProtection="1">
      <alignment vertical="center"/>
      <protection/>
    </xf>
    <xf numFmtId="199" fontId="52" fillId="0" borderId="23" xfId="49" applyNumberFormat="1" applyFont="1" applyFill="1" applyBorder="1" applyAlignment="1" applyProtection="1">
      <alignment vertical="center"/>
      <protection/>
    </xf>
    <xf numFmtId="0" fontId="18" fillId="0" borderId="23" xfId="71" applyFont="1" applyFill="1" applyBorder="1" applyAlignment="1">
      <alignment horizontal="center" vertical="center"/>
      <protection/>
    </xf>
    <xf numFmtId="0" fontId="18" fillId="0" borderId="16" xfId="71" applyFont="1" applyFill="1" applyBorder="1" applyAlignment="1">
      <alignment horizontal="center" vertical="center"/>
      <protection/>
    </xf>
    <xf numFmtId="0" fontId="18" fillId="0" borderId="27" xfId="65" applyFont="1" applyFill="1" applyBorder="1" applyAlignment="1">
      <alignment horizontal="center" vertical="center" wrapText="1"/>
      <protection/>
    </xf>
    <xf numFmtId="0" fontId="18" fillId="0" borderId="16" xfId="65" applyFont="1" applyFill="1" applyBorder="1" applyAlignment="1">
      <alignment horizontal="center" vertical="center" wrapText="1"/>
      <protection/>
    </xf>
    <xf numFmtId="0" fontId="0" fillId="0" borderId="30" xfId="71" applyFont="1" applyFill="1" applyBorder="1" applyAlignment="1" applyProtection="1">
      <alignment horizontal="center" vertical="center"/>
      <protection/>
    </xf>
    <xf numFmtId="0" fontId="0" fillId="0" borderId="38" xfId="71" applyFont="1" applyFill="1" applyBorder="1" applyAlignment="1" applyProtection="1">
      <alignment horizontal="center" vertical="center"/>
      <protection/>
    </xf>
    <xf numFmtId="0" fontId="0" fillId="0" borderId="19" xfId="71" applyFont="1" applyFill="1" applyBorder="1" applyAlignment="1" applyProtection="1">
      <alignment horizontal="center" vertical="center"/>
      <protection/>
    </xf>
    <xf numFmtId="197" fontId="52" fillId="0" borderId="30" xfId="49" applyNumberFormat="1" applyFont="1" applyFill="1" applyBorder="1" applyAlignment="1" applyProtection="1">
      <alignment vertical="center"/>
      <protection/>
    </xf>
    <xf numFmtId="197" fontId="52" fillId="0" borderId="38" xfId="49" applyNumberFormat="1" applyFont="1" applyFill="1" applyBorder="1" applyAlignment="1" applyProtection="1">
      <alignment vertical="center"/>
      <protection/>
    </xf>
    <xf numFmtId="200" fontId="52" fillId="27" borderId="32" xfId="49" applyNumberFormat="1" applyFont="1" applyFill="1" applyBorder="1" applyAlignment="1" applyProtection="1">
      <alignment vertical="center" shrinkToFit="1"/>
      <protection locked="0"/>
    </xf>
    <xf numFmtId="200" fontId="52" fillId="27" borderId="33" xfId="49" applyNumberFormat="1" applyFont="1" applyFill="1" applyBorder="1" applyAlignment="1" applyProtection="1">
      <alignment vertical="center" shrinkToFit="1"/>
      <protection locked="0"/>
    </xf>
    <xf numFmtId="200" fontId="52" fillId="27" borderId="79" xfId="49" applyNumberFormat="1" applyFont="1" applyFill="1" applyBorder="1" applyAlignment="1" applyProtection="1">
      <alignment vertical="center" shrinkToFit="1"/>
      <protection locked="0"/>
    </xf>
    <xf numFmtId="200" fontId="52" fillId="27" borderId="80" xfId="49" applyNumberFormat="1" applyFont="1" applyFill="1" applyBorder="1" applyAlignment="1" applyProtection="1">
      <alignment vertical="center" shrinkToFit="1"/>
      <protection locked="0"/>
    </xf>
    <xf numFmtId="199" fontId="52" fillId="0" borderId="80" xfId="49" applyNumberFormat="1" applyFont="1" applyFill="1" applyBorder="1" applyAlignment="1" applyProtection="1">
      <alignment vertical="center"/>
      <protection/>
    </xf>
    <xf numFmtId="0" fontId="18" fillId="0" borderId="80" xfId="71" applyFont="1" applyFill="1" applyBorder="1" applyAlignment="1">
      <alignment horizontal="center" vertical="center" wrapText="1"/>
      <protection/>
    </xf>
    <xf numFmtId="0" fontId="18" fillId="0" borderId="48" xfId="71" applyFont="1" applyFill="1" applyBorder="1" applyAlignment="1">
      <alignment horizontal="center" vertical="center" wrapText="1"/>
      <protection/>
    </xf>
    <xf numFmtId="0" fontId="18" fillId="0" borderId="79" xfId="65" applyFont="1" applyFill="1" applyBorder="1" applyAlignment="1">
      <alignment horizontal="center" vertical="center" wrapText="1"/>
      <protection/>
    </xf>
    <xf numFmtId="0" fontId="18" fillId="0" borderId="48" xfId="65" applyFont="1" applyFill="1" applyBorder="1" applyAlignment="1">
      <alignment horizontal="center" vertical="center" wrapText="1"/>
      <protection/>
    </xf>
    <xf numFmtId="197" fontId="52" fillId="0" borderId="79" xfId="49" applyNumberFormat="1" applyFont="1" applyFill="1" applyBorder="1" applyAlignment="1" applyProtection="1">
      <alignment vertical="center"/>
      <protection locked="0"/>
    </xf>
    <xf numFmtId="197" fontId="52" fillId="0" borderId="80" xfId="49" applyNumberFormat="1" applyFont="1" applyFill="1" applyBorder="1" applyAlignment="1" applyProtection="1">
      <alignment vertical="center"/>
      <protection locked="0"/>
    </xf>
    <xf numFmtId="200" fontId="52" fillId="0" borderId="47" xfId="49" applyNumberFormat="1" applyFont="1" applyFill="1" applyBorder="1" applyAlignment="1" applyProtection="1">
      <alignment vertical="center" shrinkToFit="1"/>
      <protection/>
    </xf>
    <xf numFmtId="200" fontId="52" fillId="0" borderId="39" xfId="49" applyNumberFormat="1" applyFont="1" applyFill="1" applyBorder="1" applyAlignment="1" applyProtection="1">
      <alignment vertical="center" shrinkToFit="1"/>
      <protection/>
    </xf>
    <xf numFmtId="200" fontId="52" fillId="0" borderId="30" xfId="49" applyNumberFormat="1" applyFont="1" applyFill="1" applyBorder="1" applyAlignment="1" applyProtection="1">
      <alignment vertical="center" shrinkToFit="1"/>
      <protection/>
    </xf>
    <xf numFmtId="200" fontId="52" fillId="0" borderId="38" xfId="49" applyNumberFormat="1" applyFont="1" applyFill="1" applyBorder="1" applyAlignment="1" applyProtection="1">
      <alignment vertical="center" shrinkToFit="1"/>
      <protection/>
    </xf>
    <xf numFmtId="199" fontId="52" fillId="0" borderId="30" xfId="49" applyNumberFormat="1" applyFont="1" applyFill="1" applyBorder="1" applyAlignment="1" applyProtection="1">
      <alignment vertical="center"/>
      <protection/>
    </xf>
    <xf numFmtId="199" fontId="52" fillId="0" borderId="38" xfId="49" applyNumberFormat="1" applyFont="1" applyFill="1" applyBorder="1" applyAlignment="1" applyProtection="1">
      <alignment vertical="center"/>
      <protection/>
    </xf>
    <xf numFmtId="0" fontId="18" fillId="0" borderId="38" xfId="71" applyFont="1" applyFill="1" applyBorder="1" applyAlignment="1" applyProtection="1">
      <alignment horizontal="center" vertical="center"/>
      <protection/>
    </xf>
    <xf numFmtId="0" fontId="18" fillId="0" borderId="19" xfId="71" applyFont="1" applyFill="1" applyBorder="1" applyAlignment="1" applyProtection="1">
      <alignment horizontal="center" vertical="center"/>
      <protection/>
    </xf>
    <xf numFmtId="0" fontId="18" fillId="0" borderId="47" xfId="65" applyFont="1" applyFill="1" applyBorder="1" applyAlignment="1">
      <alignment horizontal="center" vertical="center" wrapText="1"/>
      <protection/>
    </xf>
    <xf numFmtId="0" fontId="18" fillId="0" borderId="40" xfId="65" applyFont="1" applyFill="1" applyBorder="1" applyAlignment="1">
      <alignment horizontal="center" vertical="center" wrapText="1"/>
      <protection/>
    </xf>
    <xf numFmtId="199" fontId="52" fillId="0" borderId="21" xfId="49" applyNumberFormat="1" applyFont="1" applyFill="1" applyBorder="1" applyAlignment="1" applyProtection="1">
      <alignment vertical="center"/>
      <protection locked="0"/>
    </xf>
    <xf numFmtId="199" fontId="52" fillId="0" borderId="11" xfId="49" applyNumberFormat="1" applyFont="1" applyFill="1" applyBorder="1" applyAlignment="1" applyProtection="1">
      <alignment vertical="center"/>
      <protection locked="0"/>
    </xf>
    <xf numFmtId="0" fontId="18" fillId="0" borderId="30" xfId="65" applyFont="1" applyFill="1" applyBorder="1" applyAlignment="1">
      <alignment horizontal="center" vertical="center" wrapText="1"/>
      <protection/>
    </xf>
    <xf numFmtId="0" fontId="18" fillId="0" borderId="19" xfId="65" applyFont="1" applyFill="1" applyBorder="1" applyAlignment="1">
      <alignment horizontal="center" vertical="center" wrapText="1"/>
      <protection/>
    </xf>
    <xf numFmtId="199" fontId="52" fillId="0" borderId="12" xfId="49" applyNumberFormat="1" applyFont="1" applyFill="1" applyBorder="1" applyAlignment="1" applyProtection="1">
      <alignment vertical="center"/>
      <protection locked="0"/>
    </xf>
    <xf numFmtId="199" fontId="52" fillId="0" borderId="22" xfId="49" applyNumberFormat="1" applyFont="1" applyFill="1" applyBorder="1" applyAlignment="1" applyProtection="1">
      <alignment vertical="center"/>
      <protection locked="0"/>
    </xf>
    <xf numFmtId="200" fontId="52" fillId="0" borderId="30" xfId="49" applyNumberFormat="1" applyFont="1" applyFill="1" applyBorder="1" applyAlignment="1">
      <alignment vertical="center" shrinkToFit="1"/>
    </xf>
    <xf numFmtId="200" fontId="52" fillId="0" borderId="38" xfId="49" applyNumberFormat="1" applyFont="1" applyFill="1" applyBorder="1" applyAlignment="1">
      <alignment vertical="center" shrinkToFit="1"/>
    </xf>
    <xf numFmtId="0" fontId="21" fillId="0" borderId="29" xfId="71" applyFont="1" applyFill="1" applyBorder="1" applyAlignment="1">
      <alignment horizontal="center" vertical="center" wrapText="1"/>
      <protection/>
    </xf>
    <xf numFmtId="0" fontId="21" fillId="0" borderId="81" xfId="71" applyFont="1" applyFill="1" applyBorder="1" applyAlignment="1">
      <alignment horizontal="center" vertical="center" wrapText="1"/>
      <protection/>
    </xf>
    <xf numFmtId="0" fontId="21" fillId="0" borderId="10" xfId="71" applyFont="1" applyFill="1" applyBorder="1" applyAlignment="1">
      <alignment horizontal="center" vertical="center" wrapText="1"/>
      <protection/>
    </xf>
    <xf numFmtId="0" fontId="21" fillId="0" borderId="29" xfId="71" applyFont="1" applyFill="1" applyBorder="1" applyAlignment="1">
      <alignment horizontal="center" vertical="center"/>
      <protection/>
    </xf>
    <xf numFmtId="0" fontId="21" fillId="0" borderId="81" xfId="71" applyFont="1" applyFill="1" applyBorder="1" applyAlignment="1">
      <alignment horizontal="center" vertical="center"/>
      <protection/>
    </xf>
    <xf numFmtId="0" fontId="21" fillId="0" borderId="10" xfId="71" applyFont="1" applyFill="1" applyBorder="1" applyAlignment="1">
      <alignment horizontal="center" vertical="center"/>
      <protection/>
    </xf>
    <xf numFmtId="0" fontId="17" fillId="0" borderId="29" xfId="71" applyFont="1" applyFill="1" applyBorder="1" applyAlignment="1">
      <alignment horizontal="center" vertical="center" wrapText="1"/>
      <protection/>
    </xf>
    <xf numFmtId="0" fontId="17" fillId="0" borderId="10" xfId="71" applyFont="1" applyFill="1" applyBorder="1" applyAlignment="1">
      <alignment horizontal="center" vertical="center" wrapText="1"/>
      <protection/>
    </xf>
    <xf numFmtId="0" fontId="0" fillId="0" borderId="0" xfId="65" applyFont="1" applyFill="1" applyAlignment="1" applyProtection="1">
      <alignment horizontal="right"/>
      <protection locked="0"/>
    </xf>
    <xf numFmtId="188" fontId="39" fillId="27" borderId="0" xfId="71" applyNumberFormat="1" applyFont="1" applyFill="1" applyAlignment="1">
      <alignment horizontal="center"/>
      <protection/>
    </xf>
    <xf numFmtId="0" fontId="0" fillId="0" borderId="0" xfId="71" applyFont="1" applyFill="1" applyAlignment="1">
      <alignment horizontal="center"/>
      <protection/>
    </xf>
    <xf numFmtId="0" fontId="18" fillId="0" borderId="29" xfId="71" applyFont="1" applyFill="1" applyBorder="1" applyAlignment="1">
      <alignment horizontal="center" vertical="center" wrapText="1"/>
      <protection/>
    </xf>
    <xf numFmtId="0" fontId="18" fillId="0" borderId="10" xfId="71" applyFont="1" applyFill="1" applyBorder="1" applyAlignment="1">
      <alignment horizontal="center" vertical="center" wrapText="1"/>
      <protection/>
    </xf>
    <xf numFmtId="0" fontId="21" fillId="0" borderId="85" xfId="71" applyFont="1" applyFill="1" applyBorder="1" applyAlignment="1">
      <alignment horizontal="center" vertical="center" textRotation="255"/>
      <protection/>
    </xf>
    <xf numFmtId="0" fontId="21" fillId="0" borderId="86" xfId="71" applyFont="1" applyFill="1" applyBorder="1" applyAlignment="1">
      <alignment horizontal="center" vertical="center" textRotation="255"/>
      <protection/>
    </xf>
    <xf numFmtId="0" fontId="21" fillId="0" borderId="87" xfId="71" applyFont="1" applyFill="1" applyBorder="1" applyAlignment="1">
      <alignment horizontal="center" vertical="center" textRotation="255"/>
      <protection/>
    </xf>
    <xf numFmtId="0" fontId="21" fillId="0" borderId="11" xfId="71" applyFont="1" applyFill="1" applyBorder="1" applyAlignment="1">
      <alignment vertical="center"/>
      <protection/>
    </xf>
    <xf numFmtId="0" fontId="21" fillId="0" borderId="35" xfId="71" applyFont="1" applyFill="1" applyBorder="1" applyAlignment="1">
      <alignment vertical="center"/>
      <protection/>
    </xf>
    <xf numFmtId="0" fontId="21" fillId="0" borderId="30" xfId="71" applyFont="1" applyFill="1" applyBorder="1" applyAlignment="1">
      <alignment horizontal="center" vertical="center"/>
      <protection/>
    </xf>
    <xf numFmtId="0" fontId="21" fillId="0" borderId="38" xfId="71" applyFont="1" applyFill="1" applyBorder="1" applyAlignment="1">
      <alignment horizontal="center" vertical="center"/>
      <protection/>
    </xf>
    <xf numFmtId="0" fontId="21" fillId="0" borderId="19" xfId="71" applyFont="1" applyFill="1" applyBorder="1" applyAlignment="1">
      <alignment horizontal="center" vertical="center"/>
      <protection/>
    </xf>
    <xf numFmtId="0" fontId="0" fillId="0" borderId="88" xfId="71" applyFont="1" applyFill="1" applyBorder="1" applyAlignment="1">
      <alignment horizontal="center" vertical="center" textRotation="255"/>
      <protection/>
    </xf>
    <xf numFmtId="0" fontId="0" fillId="0" borderId="89" xfId="71" applyFont="1" applyFill="1" applyBorder="1" applyAlignment="1">
      <alignment horizontal="center" vertical="center" textRotation="255"/>
      <protection/>
    </xf>
    <xf numFmtId="0" fontId="0" fillId="0" borderId="34" xfId="71" applyFont="1" applyFill="1" applyBorder="1" applyAlignment="1">
      <alignment horizontal="center" vertical="center" textRotation="255"/>
      <protection/>
    </xf>
    <xf numFmtId="0" fontId="0" fillId="0" borderId="20" xfId="71" applyFont="1" applyFill="1" applyBorder="1" applyAlignment="1">
      <alignment horizontal="center" vertical="center" textRotation="255"/>
      <protection/>
    </xf>
    <xf numFmtId="0" fontId="0" fillId="0" borderId="67" xfId="71" applyFont="1" applyFill="1" applyBorder="1" applyAlignment="1">
      <alignment horizontal="center" vertical="center" textRotation="255"/>
      <protection/>
    </xf>
    <xf numFmtId="0" fontId="0" fillId="0" borderId="42" xfId="71" applyFont="1" applyFill="1" applyBorder="1" applyAlignment="1">
      <alignment horizontal="center" vertical="center" textRotation="255"/>
      <protection/>
    </xf>
    <xf numFmtId="0" fontId="21" fillId="0" borderId="23" xfId="71" applyFont="1" applyFill="1" applyBorder="1" applyAlignment="1">
      <alignment vertical="center"/>
      <protection/>
    </xf>
    <xf numFmtId="0" fontId="21" fillId="0" borderId="16" xfId="71" applyFont="1" applyFill="1" applyBorder="1" applyAlignment="1">
      <alignment vertical="center"/>
      <protection/>
    </xf>
    <xf numFmtId="0" fontId="21" fillId="0" borderId="22" xfId="71" applyFont="1" applyFill="1" applyBorder="1" applyAlignment="1">
      <alignment vertical="center" wrapText="1"/>
      <protection/>
    </xf>
    <xf numFmtId="0" fontId="21" fillId="0" borderId="17" xfId="71" applyFont="1" applyFill="1" applyBorder="1" applyAlignment="1">
      <alignment vertical="center" wrapText="1"/>
      <protection/>
    </xf>
    <xf numFmtId="0" fontId="21" fillId="0" borderId="47" xfId="71" applyFont="1" applyFill="1" applyBorder="1" applyAlignment="1">
      <alignment horizontal="center" vertical="center"/>
      <protection/>
    </xf>
    <xf numFmtId="0" fontId="21" fillId="0" borderId="39" xfId="71" applyFont="1" applyFill="1" applyBorder="1" applyAlignment="1">
      <alignment horizontal="center" vertical="center"/>
      <protection/>
    </xf>
    <xf numFmtId="0" fontId="21" fillId="0" borderId="40" xfId="71" applyFont="1" applyFill="1" applyBorder="1" applyAlignment="1">
      <alignment horizontal="center" vertical="center"/>
      <protection/>
    </xf>
    <xf numFmtId="0" fontId="21" fillId="0" borderId="33" xfId="71" applyFont="1" applyFill="1" applyBorder="1" applyAlignment="1">
      <alignment vertical="center" wrapText="1"/>
      <protection/>
    </xf>
    <xf numFmtId="0" fontId="21" fillId="0" borderId="15" xfId="71" applyFont="1" applyFill="1" applyBorder="1" applyAlignment="1">
      <alignment vertical="center" wrapText="1"/>
      <protection/>
    </xf>
    <xf numFmtId="0" fontId="21" fillId="0" borderId="30" xfId="71" applyFont="1" applyFill="1" applyBorder="1" applyAlignment="1" applyProtection="1">
      <alignment horizontal="center" vertical="center"/>
      <protection/>
    </xf>
    <xf numFmtId="0" fontId="21" fillId="0" borderId="38" xfId="71" applyFont="1" applyFill="1" applyBorder="1" applyAlignment="1" applyProtection="1">
      <alignment horizontal="center" vertical="center"/>
      <protection/>
    </xf>
    <xf numFmtId="0" fontId="21" fillId="0" borderId="19" xfId="71" applyFont="1" applyFill="1" applyBorder="1" applyAlignment="1" applyProtection="1">
      <alignment horizontal="center" vertical="center"/>
      <protection/>
    </xf>
    <xf numFmtId="0" fontId="22" fillId="0" borderId="33" xfId="71" applyFont="1" applyFill="1" applyBorder="1" applyAlignment="1">
      <alignment vertical="center"/>
      <protection/>
    </xf>
    <xf numFmtId="0" fontId="22" fillId="0" borderId="15" xfId="71" applyFont="1" applyFill="1" applyBorder="1" applyAlignment="1">
      <alignment vertical="center"/>
      <protection/>
    </xf>
    <xf numFmtId="0" fontId="0" fillId="0" borderId="47" xfId="71" applyFont="1" applyFill="1" applyBorder="1" applyAlignment="1">
      <alignment horizontal="center" vertical="center"/>
      <protection/>
    </xf>
    <xf numFmtId="0" fontId="0" fillId="0" borderId="39" xfId="71" applyFont="1" applyFill="1" applyBorder="1" applyAlignment="1">
      <alignment horizontal="center" vertical="center"/>
      <protection/>
    </xf>
    <xf numFmtId="0" fontId="0" fillId="0" borderId="40" xfId="71" applyFont="1" applyFill="1" applyBorder="1" applyAlignment="1">
      <alignment horizontal="center" vertical="center"/>
      <protection/>
    </xf>
    <xf numFmtId="0" fontId="21" fillId="0" borderId="41" xfId="71" applyFont="1" applyFill="1" applyBorder="1" applyAlignment="1">
      <alignment horizontal="center" vertical="center"/>
      <protection/>
    </xf>
    <xf numFmtId="0" fontId="21" fillId="0" borderId="42" xfId="71" applyFont="1" applyFill="1" applyBorder="1" applyAlignment="1">
      <alignment horizontal="center" vertical="center"/>
      <protection/>
    </xf>
    <xf numFmtId="0" fontId="21" fillId="0" borderId="67" xfId="71" applyFont="1" applyFill="1" applyBorder="1" applyAlignment="1">
      <alignment horizontal="center" vertical="center"/>
      <protection/>
    </xf>
    <xf numFmtId="0" fontId="21" fillId="0" borderId="11" xfId="71" applyFont="1" applyFill="1" applyBorder="1" applyAlignment="1">
      <alignment vertical="center" wrapText="1"/>
      <protection/>
    </xf>
    <xf numFmtId="0" fontId="21" fillId="0" borderId="35" xfId="71" applyFont="1" applyFill="1" applyBorder="1" applyAlignment="1">
      <alignment vertical="center" wrapText="1"/>
      <protection/>
    </xf>
    <xf numFmtId="0" fontId="0" fillId="0" borderId="86" xfId="71" applyFont="1" applyFill="1" applyBorder="1" applyAlignment="1">
      <alignment horizontal="center" vertical="center" textRotation="255"/>
      <protection/>
    </xf>
    <xf numFmtId="0" fontId="0" fillId="0" borderId="90" xfId="71" applyFont="1" applyFill="1" applyBorder="1" applyAlignment="1">
      <alignment horizontal="center" vertical="center" textRotation="255"/>
      <protection/>
    </xf>
    <xf numFmtId="0" fontId="22" fillId="0" borderId="23" xfId="71" applyFont="1" applyFill="1" applyBorder="1" applyAlignment="1">
      <alignment vertical="center"/>
      <protection/>
    </xf>
    <xf numFmtId="0" fontId="22" fillId="0" borderId="16" xfId="71" applyFont="1" applyFill="1" applyBorder="1" applyAlignment="1">
      <alignment vertical="center"/>
      <protection/>
    </xf>
    <xf numFmtId="197" fontId="52" fillId="0" borderId="27" xfId="49" applyNumberFormat="1" applyFont="1" applyFill="1" applyBorder="1" applyAlignment="1" applyProtection="1">
      <alignment vertical="center"/>
      <protection locked="0"/>
    </xf>
    <xf numFmtId="197" fontId="52" fillId="0" borderId="23" xfId="49" applyNumberFormat="1" applyFont="1" applyFill="1" applyBorder="1" applyAlignment="1" applyProtection="1">
      <alignment vertical="center"/>
      <protection locked="0"/>
    </xf>
    <xf numFmtId="0" fontId="39" fillId="27" borderId="0" xfId="71" applyFont="1" applyFill="1" applyAlignment="1">
      <alignment horizontal="center"/>
      <protection/>
    </xf>
    <xf numFmtId="183" fontId="39" fillId="27" borderId="0" xfId="71" applyNumberFormat="1" applyFont="1" applyFill="1" applyAlignment="1">
      <alignment horizontal="center"/>
      <protection/>
    </xf>
    <xf numFmtId="0" fontId="21" fillId="33" borderId="30" xfId="0" applyFont="1" applyFill="1" applyBorder="1" applyAlignment="1">
      <alignment horizontal="center" vertical="center"/>
    </xf>
    <xf numFmtId="0" fontId="0" fillId="0" borderId="38" xfId="0" applyBorder="1" applyAlignment="1">
      <alignment horizontal="center" vertical="center"/>
    </xf>
    <xf numFmtId="0" fontId="0" fillId="0" borderId="19" xfId="0" applyBorder="1" applyAlignment="1">
      <alignment horizontal="center" vertical="center"/>
    </xf>
    <xf numFmtId="193" fontId="39" fillId="0" borderId="30" xfId="0" applyNumberFormat="1" applyFont="1" applyBorder="1" applyAlignment="1">
      <alignment horizontal="center" vertical="center"/>
    </xf>
    <xf numFmtId="193" fontId="0" fillId="0" borderId="38" xfId="0" applyNumberFormat="1" applyBorder="1" applyAlignment="1">
      <alignment horizontal="center" vertical="center"/>
    </xf>
    <xf numFmtId="0" fontId="18" fillId="33" borderId="30" xfId="0" applyFont="1" applyFill="1" applyBorder="1" applyAlignment="1">
      <alignment horizontal="center" vertical="center"/>
    </xf>
    <xf numFmtId="0" fontId="18" fillId="0" borderId="38" xfId="0" applyFont="1" applyBorder="1" applyAlignment="1">
      <alignment horizontal="center" vertical="center"/>
    </xf>
    <xf numFmtId="0" fontId="18" fillId="0" borderId="19" xfId="0" applyFont="1" applyBorder="1" applyAlignment="1">
      <alignment horizontal="center" vertical="center"/>
    </xf>
    <xf numFmtId="180" fontId="17" fillId="0" borderId="38" xfId="0" applyNumberFormat="1" applyFont="1" applyBorder="1" applyAlignment="1">
      <alignment horizontal="center" vertical="center" wrapText="1"/>
    </xf>
    <xf numFmtId="0" fontId="17" fillId="0" borderId="19" xfId="0" applyFont="1" applyBorder="1" applyAlignment="1">
      <alignment horizontal="center" vertical="center"/>
    </xf>
    <xf numFmtId="0" fontId="21" fillId="33" borderId="30" xfId="0" applyFont="1" applyFill="1" applyBorder="1" applyAlignment="1">
      <alignment horizontal="center" vertical="center" wrapText="1"/>
    </xf>
    <xf numFmtId="0" fontId="21" fillId="33" borderId="38" xfId="0" applyFont="1" applyFill="1" applyBorder="1" applyAlignment="1">
      <alignment horizontal="center" vertical="center" wrapText="1"/>
    </xf>
    <xf numFmtId="0" fontId="21" fillId="33" borderId="19" xfId="0" applyFont="1" applyFill="1" applyBorder="1" applyAlignment="1">
      <alignment horizontal="center" vertical="center" wrapText="1"/>
    </xf>
    <xf numFmtId="0" fontId="21" fillId="0" borderId="0" xfId="0" applyFont="1" applyFill="1" applyBorder="1" applyAlignment="1">
      <alignment horizontal="center" vertical="center" wrapText="1"/>
    </xf>
    <xf numFmtId="204" fontId="39" fillId="0" borderId="30" xfId="49" applyNumberFormat="1" applyFont="1" applyBorder="1" applyAlignment="1">
      <alignment horizontal="center" vertical="center"/>
    </xf>
    <xf numFmtId="204" fontId="39" fillId="0" borderId="38" xfId="49" applyNumberFormat="1" applyFont="1" applyBorder="1" applyAlignment="1">
      <alignment horizontal="center" vertical="center"/>
    </xf>
    <xf numFmtId="180" fontId="39" fillId="0" borderId="0" xfId="0" applyNumberFormat="1" applyFont="1" applyFill="1" applyBorder="1" applyAlignment="1">
      <alignment horizontal="center" vertical="center"/>
    </xf>
    <xf numFmtId="0" fontId="17" fillId="0" borderId="0" xfId="0" applyFont="1" applyFill="1" applyBorder="1" applyAlignment="1">
      <alignment horizontal="center" vertical="center" wrapText="1"/>
    </xf>
    <xf numFmtId="189" fontId="39" fillId="27" borderId="30" xfId="49" applyNumberFormat="1" applyFont="1" applyFill="1" applyBorder="1" applyAlignment="1" applyProtection="1">
      <alignment horizontal="center" vertical="center"/>
      <protection locked="0"/>
    </xf>
    <xf numFmtId="182" fontId="18" fillId="0" borderId="22" xfId="71" applyNumberFormat="1" applyFont="1" applyFill="1" applyBorder="1" applyAlignment="1">
      <alignment horizontal="center" vertical="center" wrapText="1"/>
      <protection/>
    </xf>
    <xf numFmtId="182" fontId="18" fillId="0" borderId="17" xfId="71" applyNumberFormat="1" applyFont="1" applyFill="1" applyBorder="1" applyAlignment="1">
      <alignment horizontal="center" vertical="center" wrapText="1"/>
      <protection/>
    </xf>
    <xf numFmtId="199" fontId="39" fillId="0" borderId="12" xfId="49" applyNumberFormat="1" applyFont="1" applyFill="1" applyBorder="1" applyAlignment="1" applyProtection="1">
      <alignment vertical="center"/>
      <protection locked="0"/>
    </xf>
    <xf numFmtId="199" fontId="39" fillId="0" borderId="22" xfId="49" applyNumberFormat="1" applyFont="1" applyFill="1" applyBorder="1" applyAlignment="1" applyProtection="1">
      <alignment vertical="center"/>
      <protection locked="0"/>
    </xf>
    <xf numFmtId="200" fontId="39" fillId="27" borderId="12" xfId="49" applyNumberFormat="1" applyFont="1" applyFill="1" applyBorder="1" applyAlignment="1" applyProtection="1">
      <alignment vertical="center"/>
      <protection locked="0"/>
    </xf>
    <xf numFmtId="200" fontId="39" fillId="27" borderId="22" xfId="49" applyNumberFormat="1" applyFont="1" applyFill="1" applyBorder="1" applyAlignment="1" applyProtection="1">
      <alignment vertical="center"/>
      <protection locked="0"/>
    </xf>
    <xf numFmtId="190" fontId="0" fillId="0" borderId="79" xfId="71" applyNumberFormat="1" applyFont="1" applyFill="1" applyBorder="1" applyAlignment="1">
      <alignment horizontal="center" vertical="center" wrapText="1"/>
      <protection/>
    </xf>
    <xf numFmtId="190" fontId="0" fillId="0" borderId="80" xfId="0" applyNumberFormat="1" applyBorder="1" applyAlignment="1">
      <alignment horizontal="center" vertical="center" wrapText="1"/>
    </xf>
    <xf numFmtId="190" fontId="0" fillId="0" borderId="48" xfId="0" applyNumberFormat="1" applyBorder="1" applyAlignment="1">
      <alignment horizontal="center" vertical="center" wrapText="1"/>
    </xf>
    <xf numFmtId="190" fontId="0" fillId="0" borderId="47" xfId="0" applyNumberFormat="1" applyBorder="1" applyAlignment="1">
      <alignment horizontal="center" vertical="center" wrapText="1"/>
    </xf>
    <xf numFmtId="190" fontId="0" fillId="0" borderId="39" xfId="0" applyNumberFormat="1" applyBorder="1" applyAlignment="1">
      <alignment horizontal="center" vertical="center" wrapText="1"/>
    </xf>
    <xf numFmtId="190" fontId="0" fillId="0" borderId="40" xfId="0" applyNumberFormat="1" applyBorder="1" applyAlignment="1">
      <alignment horizontal="center" vertical="center" wrapText="1"/>
    </xf>
    <xf numFmtId="0" fontId="21" fillId="0" borderId="30" xfId="65" applyFont="1" applyFill="1" applyBorder="1" applyAlignment="1">
      <alignment horizontal="center" vertical="center" wrapText="1"/>
      <protection/>
    </xf>
    <xf numFmtId="0" fontId="21" fillId="0" borderId="38" xfId="65" applyFont="1" applyFill="1" applyBorder="1" applyAlignment="1">
      <alignment horizontal="center" vertical="center" wrapText="1"/>
      <protection/>
    </xf>
    <xf numFmtId="0" fontId="21" fillId="0" borderId="19" xfId="65" applyFont="1" applyFill="1" applyBorder="1" applyAlignment="1">
      <alignment horizontal="center" vertical="center" wrapText="1"/>
      <protection/>
    </xf>
    <xf numFmtId="0" fontId="21" fillId="0" borderId="30" xfId="71" applyFont="1" applyFill="1" applyBorder="1" applyAlignment="1">
      <alignment horizontal="center" vertical="center" wrapText="1"/>
      <protection/>
    </xf>
    <xf numFmtId="0" fontId="21" fillId="0" borderId="38" xfId="71" applyFont="1" applyFill="1" applyBorder="1" applyAlignment="1">
      <alignment horizontal="center" vertical="center" wrapText="1"/>
      <protection/>
    </xf>
    <xf numFmtId="0" fontId="21" fillId="0" borderId="19" xfId="71" applyFont="1" applyFill="1" applyBorder="1" applyAlignment="1">
      <alignment horizontal="center" vertical="center" wrapText="1"/>
      <protection/>
    </xf>
    <xf numFmtId="0" fontId="21" fillId="0" borderId="67"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21" fillId="0" borderId="42" xfId="0" applyFont="1" applyFill="1" applyBorder="1" applyAlignment="1">
      <alignment horizontal="center" vertical="center" wrapText="1"/>
    </xf>
    <xf numFmtId="0" fontId="0" fillId="0" borderId="0" xfId="71" applyFont="1" applyFill="1" applyAlignment="1">
      <alignment horizontal="right"/>
      <protection/>
    </xf>
    <xf numFmtId="0" fontId="21" fillId="0" borderId="79" xfId="71" applyFont="1" applyFill="1" applyBorder="1" applyAlignment="1">
      <alignment horizontal="center" vertical="center"/>
      <protection/>
    </xf>
    <xf numFmtId="0" fontId="21" fillId="0" borderId="80" xfId="71" applyFont="1" applyFill="1" applyBorder="1" applyAlignment="1">
      <alignment horizontal="center" vertical="center"/>
      <protection/>
    </xf>
    <xf numFmtId="0" fontId="21" fillId="0" borderId="48" xfId="71" applyFont="1" applyFill="1" applyBorder="1" applyAlignment="1">
      <alignment horizontal="center" vertical="center"/>
      <protection/>
    </xf>
    <xf numFmtId="0" fontId="0" fillId="0" borderId="91" xfId="71" applyFont="1" applyFill="1" applyBorder="1" applyAlignment="1">
      <alignment horizontal="center" vertical="center" textRotation="255"/>
      <protection/>
    </xf>
    <xf numFmtId="0" fontId="21" fillId="0" borderId="91" xfId="71" applyFont="1" applyFill="1" applyBorder="1" applyAlignment="1">
      <alignment horizontal="center" vertical="center" textRotation="255"/>
      <protection/>
    </xf>
    <xf numFmtId="0" fontId="21" fillId="0" borderId="92" xfId="71" applyFont="1" applyFill="1" applyBorder="1" applyAlignment="1">
      <alignment vertical="center"/>
      <protection/>
    </xf>
    <xf numFmtId="0" fontId="21" fillId="0" borderId="93" xfId="71" applyFont="1" applyFill="1" applyBorder="1" applyAlignment="1">
      <alignment vertical="center"/>
      <protection/>
    </xf>
    <xf numFmtId="199" fontId="39" fillId="0" borderId="43" xfId="49" applyNumberFormat="1" applyFont="1" applyFill="1" applyBorder="1" applyAlignment="1" applyProtection="1">
      <alignment vertical="center"/>
      <protection locked="0"/>
    </xf>
    <xf numFmtId="199" fontId="39" fillId="0" borderId="92" xfId="49" applyNumberFormat="1" applyFont="1" applyFill="1" applyBorder="1" applyAlignment="1" applyProtection="1">
      <alignment vertical="center"/>
      <protection locked="0"/>
    </xf>
    <xf numFmtId="199" fontId="39" fillId="0" borderId="27" xfId="49" applyNumberFormat="1" applyFont="1" applyFill="1" applyBorder="1" applyAlignment="1" applyProtection="1">
      <alignment vertical="center"/>
      <protection locked="0"/>
    </xf>
    <xf numFmtId="199" fontId="39" fillId="0" borderId="23" xfId="49" applyNumberFormat="1" applyFont="1" applyFill="1" applyBorder="1" applyAlignment="1" applyProtection="1">
      <alignment vertical="center"/>
      <protection locked="0"/>
    </xf>
    <xf numFmtId="0" fontId="21" fillId="0" borderId="90" xfId="71" applyFont="1" applyFill="1" applyBorder="1" applyAlignment="1">
      <alignment horizontal="center" vertical="center" textRotation="255"/>
      <protection/>
    </xf>
    <xf numFmtId="0" fontId="0" fillId="0" borderId="47" xfId="71" applyFont="1" applyFill="1" applyBorder="1" applyAlignment="1">
      <alignment horizontal="center" vertical="center" textRotation="255"/>
      <protection/>
    </xf>
    <xf numFmtId="0" fontId="0" fillId="0" borderId="40" xfId="71" applyFont="1" applyFill="1" applyBorder="1" applyAlignment="1">
      <alignment horizontal="center" vertical="center" textRotation="255"/>
      <protection/>
    </xf>
    <xf numFmtId="199" fontId="39" fillId="0" borderId="21" xfId="49" applyNumberFormat="1" applyFont="1" applyFill="1" applyBorder="1" applyAlignment="1" applyProtection="1">
      <alignment vertical="center"/>
      <protection locked="0"/>
    </xf>
    <xf numFmtId="199" fontId="39" fillId="0" borderId="11" xfId="49" applyNumberFormat="1" applyFont="1" applyFill="1" applyBorder="1" applyAlignment="1" applyProtection="1">
      <alignment vertical="center"/>
      <protection locked="0"/>
    </xf>
    <xf numFmtId="199" fontId="39" fillId="0" borderId="32" xfId="49" applyNumberFormat="1" applyFont="1" applyFill="1" applyBorder="1" applyAlignment="1" applyProtection="1">
      <alignment vertical="center"/>
      <protection locked="0"/>
    </xf>
    <xf numFmtId="199" fontId="39" fillId="0" borderId="33" xfId="49" applyNumberFormat="1" applyFont="1" applyFill="1" applyBorder="1" applyAlignment="1" applyProtection="1">
      <alignment vertical="center"/>
      <protection locked="0"/>
    </xf>
    <xf numFmtId="200" fontId="39" fillId="27" borderId="21" xfId="49" applyNumberFormat="1" applyFont="1" applyFill="1" applyBorder="1" applyAlignment="1" applyProtection="1">
      <alignment vertical="center"/>
      <protection locked="0"/>
    </xf>
    <xf numFmtId="200" fontId="39" fillId="27" borderId="11" xfId="49" applyNumberFormat="1" applyFont="1" applyFill="1" applyBorder="1" applyAlignment="1" applyProtection="1">
      <alignment vertical="center"/>
      <protection locked="0"/>
    </xf>
    <xf numFmtId="182" fontId="18" fillId="0" borderId="33" xfId="71" applyNumberFormat="1" applyFont="1" applyFill="1" applyBorder="1" applyAlignment="1">
      <alignment horizontal="center" vertical="center" wrapText="1"/>
      <protection/>
    </xf>
    <xf numFmtId="182" fontId="18" fillId="0" borderId="15" xfId="71" applyNumberFormat="1" applyFont="1" applyFill="1" applyBorder="1" applyAlignment="1">
      <alignment horizontal="center" vertical="center" wrapText="1"/>
      <protection/>
    </xf>
    <xf numFmtId="182" fontId="18" fillId="0" borderId="22" xfId="71" applyNumberFormat="1" applyFont="1" applyFill="1" applyBorder="1" applyAlignment="1">
      <alignment horizontal="center" vertical="center"/>
      <protection/>
    </xf>
    <xf numFmtId="182" fontId="18" fillId="0" borderId="17" xfId="71" applyNumberFormat="1" applyFont="1" applyFill="1" applyBorder="1" applyAlignment="1">
      <alignment horizontal="center" vertical="center"/>
      <protection/>
    </xf>
    <xf numFmtId="182" fontId="18" fillId="0" borderId="11" xfId="71" applyNumberFormat="1" applyFont="1" applyFill="1" applyBorder="1" applyAlignment="1">
      <alignment horizontal="center" vertical="center"/>
      <protection/>
    </xf>
    <xf numFmtId="182" fontId="18" fillId="0" borderId="35" xfId="71" applyNumberFormat="1" applyFont="1" applyFill="1" applyBorder="1" applyAlignment="1">
      <alignment horizontal="center" vertical="center"/>
      <protection/>
    </xf>
    <xf numFmtId="182" fontId="18" fillId="0" borderId="23" xfId="71" applyNumberFormat="1" applyFont="1" applyFill="1" applyBorder="1" applyAlignment="1">
      <alignment horizontal="center" vertical="center"/>
      <protection/>
    </xf>
    <xf numFmtId="182" fontId="18" fillId="0" borderId="16" xfId="71" applyNumberFormat="1" applyFont="1" applyFill="1" applyBorder="1" applyAlignment="1">
      <alignment horizontal="center" vertical="center"/>
      <protection/>
    </xf>
    <xf numFmtId="0" fontId="18" fillId="0" borderId="33" xfId="71" applyFont="1" applyFill="1" applyBorder="1" applyAlignment="1">
      <alignment horizontal="center" vertical="center"/>
      <protection/>
    </xf>
    <xf numFmtId="0" fontId="18" fillId="0" borderId="15" xfId="71" applyFont="1" applyFill="1" applyBorder="1" applyAlignment="1">
      <alignment horizontal="center" vertical="center"/>
      <protection/>
    </xf>
    <xf numFmtId="0" fontId="18" fillId="0" borderId="92" xfId="71" applyFont="1" applyFill="1" applyBorder="1" applyAlignment="1">
      <alignment horizontal="center" vertical="center"/>
      <protection/>
    </xf>
    <xf numFmtId="0" fontId="18" fillId="0" borderId="93" xfId="71" applyFont="1" applyFill="1" applyBorder="1" applyAlignment="1">
      <alignment horizontal="center" vertical="center"/>
      <protection/>
    </xf>
    <xf numFmtId="182" fontId="18" fillId="0" borderId="92" xfId="71" applyNumberFormat="1" applyFont="1" applyFill="1" applyBorder="1" applyAlignment="1">
      <alignment horizontal="center" vertical="center"/>
      <protection/>
    </xf>
    <xf numFmtId="182" fontId="18" fillId="0" borderId="93" xfId="71" applyNumberFormat="1" applyFont="1" applyFill="1" applyBorder="1" applyAlignment="1">
      <alignment horizontal="center" vertical="center"/>
      <protection/>
    </xf>
    <xf numFmtId="200" fontId="39" fillId="27" borderId="32" xfId="49" applyNumberFormat="1" applyFont="1" applyFill="1" applyBorder="1" applyAlignment="1" applyProtection="1">
      <alignment vertical="center"/>
      <protection locked="0"/>
    </xf>
    <xf numFmtId="200" fontId="39" fillId="27" borderId="33" xfId="49" applyNumberFormat="1" applyFont="1" applyFill="1" applyBorder="1" applyAlignment="1" applyProtection="1">
      <alignment vertical="center"/>
      <protection locked="0"/>
    </xf>
    <xf numFmtId="200" fontId="39" fillId="27" borderId="43" xfId="49" applyNumberFormat="1" applyFont="1" applyFill="1" applyBorder="1" applyAlignment="1" applyProtection="1">
      <alignment vertical="center"/>
      <protection locked="0"/>
    </xf>
    <xf numFmtId="200" fontId="39" fillId="27" borderId="92" xfId="49" applyNumberFormat="1" applyFont="1" applyFill="1" applyBorder="1" applyAlignment="1" applyProtection="1">
      <alignment vertical="center"/>
      <protection locked="0"/>
    </xf>
    <xf numFmtId="200" fontId="39" fillId="27" borderId="27" xfId="49" applyNumberFormat="1" applyFont="1" applyFill="1" applyBorder="1" applyAlignment="1" applyProtection="1">
      <alignment vertical="center"/>
      <protection locked="0"/>
    </xf>
    <xf numFmtId="200" fontId="39" fillId="27" borderId="23" xfId="49" applyNumberFormat="1" applyFont="1" applyFill="1" applyBorder="1" applyAlignment="1" applyProtection="1">
      <alignment vertical="center"/>
      <protection locked="0"/>
    </xf>
    <xf numFmtId="190" fontId="0" fillId="0" borderId="79" xfId="66" applyNumberFormat="1" applyFont="1" applyBorder="1" applyAlignment="1">
      <alignment horizontal="center" vertical="center" wrapText="1"/>
      <protection/>
    </xf>
    <xf numFmtId="190" fontId="0" fillId="0" borderId="48" xfId="66" applyNumberFormat="1" applyFont="1" applyBorder="1" applyAlignment="1">
      <alignment horizontal="center" vertical="center" wrapText="1"/>
      <protection/>
    </xf>
    <xf numFmtId="190" fontId="0" fillId="0" borderId="47" xfId="66" applyNumberFormat="1" applyFont="1" applyBorder="1" applyAlignment="1">
      <alignment horizontal="center" vertical="center" wrapText="1"/>
      <protection/>
    </xf>
    <xf numFmtId="190" fontId="0" fillId="0" borderId="40" xfId="66" applyNumberFormat="1" applyFont="1" applyBorder="1" applyAlignment="1">
      <alignment horizontal="center" vertical="center" wrapText="1"/>
      <protection/>
    </xf>
    <xf numFmtId="0" fontId="25" fillId="0" borderId="22" xfId="66" applyFont="1" applyBorder="1" applyAlignment="1">
      <alignment horizontal="justify" vertical="center" wrapText="1"/>
      <protection/>
    </xf>
    <xf numFmtId="0" fontId="0" fillId="0" borderId="30" xfId="66" applyFont="1" applyBorder="1" applyAlignment="1">
      <alignment horizontal="center" vertical="center"/>
      <protection/>
    </xf>
    <xf numFmtId="0" fontId="0" fillId="0" borderId="38" xfId="66" applyFont="1" applyBorder="1" applyAlignment="1">
      <alignment horizontal="center" vertical="center"/>
      <protection/>
    </xf>
    <xf numFmtId="0" fontId="0" fillId="0" borderId="19" xfId="66" applyFont="1" applyBorder="1" applyAlignment="1">
      <alignment horizontal="center" vertical="center"/>
      <protection/>
    </xf>
    <xf numFmtId="0" fontId="0" fillId="0" borderId="0" xfId="66" applyFont="1" applyAlignment="1">
      <alignment horizontal="left" vertical="center"/>
      <protection/>
    </xf>
    <xf numFmtId="0" fontId="0" fillId="0" borderId="0" xfId="66" applyFont="1" applyAlignment="1">
      <alignment horizontal="left" vertical="center"/>
      <protection/>
    </xf>
    <xf numFmtId="0" fontId="53" fillId="0" borderId="0" xfId="66" applyFont="1" applyAlignment="1">
      <alignment horizontal="left" vertical="center"/>
      <protection/>
    </xf>
    <xf numFmtId="0" fontId="25" fillId="0" borderId="33" xfId="66" applyFont="1" applyBorder="1" applyAlignment="1">
      <alignment horizontal="justify" vertical="center" wrapText="1"/>
      <protection/>
    </xf>
    <xf numFmtId="190" fontId="0" fillId="0" borderId="79" xfId="71" applyNumberFormat="1" applyFont="1" applyFill="1" applyBorder="1" applyAlignment="1">
      <alignment horizontal="center" vertical="center" wrapText="1"/>
      <protection/>
    </xf>
    <xf numFmtId="190" fontId="0" fillId="0" borderId="48" xfId="71" applyNumberFormat="1" applyFont="1" applyFill="1" applyBorder="1" applyAlignment="1">
      <alignment horizontal="center" vertical="center" wrapText="1"/>
      <protection/>
    </xf>
    <xf numFmtId="190" fontId="0" fillId="0" borderId="47" xfId="71" applyNumberFormat="1" applyFont="1" applyFill="1" applyBorder="1" applyAlignment="1">
      <alignment horizontal="center" vertical="center" wrapText="1"/>
      <protection/>
    </xf>
    <xf numFmtId="190" fontId="0" fillId="0" borderId="40" xfId="71" applyNumberFormat="1" applyFont="1" applyFill="1" applyBorder="1" applyAlignment="1">
      <alignment horizontal="center" vertical="center" wrapText="1"/>
      <protection/>
    </xf>
    <xf numFmtId="49" fontId="60" fillId="27" borderId="13" xfId="73" applyNumberFormat="1" applyFont="1" applyFill="1" applyBorder="1" applyAlignment="1" applyProtection="1">
      <alignment vertical="center" wrapText="1"/>
      <protection locked="0"/>
    </xf>
    <xf numFmtId="49" fontId="60" fillId="27" borderId="14" xfId="73" applyNumberFormat="1" applyFont="1" applyFill="1" applyBorder="1" applyAlignment="1" applyProtection="1">
      <alignment vertical="center" wrapText="1"/>
      <protection locked="0"/>
    </xf>
    <xf numFmtId="0" fontId="21" fillId="0" borderId="15" xfId="73" applyFont="1" applyFill="1" applyBorder="1" applyAlignment="1">
      <alignment horizontal="center" vertical="center"/>
      <protection/>
    </xf>
    <xf numFmtId="0" fontId="21" fillId="0" borderId="17" xfId="73" applyFont="1" applyFill="1" applyBorder="1" applyAlignment="1">
      <alignment horizontal="center" vertical="center"/>
      <protection/>
    </xf>
    <xf numFmtId="0" fontId="21" fillId="0" borderId="35" xfId="73" applyFont="1" applyFill="1" applyBorder="1" applyAlignment="1">
      <alignment horizontal="center" vertical="center"/>
      <protection/>
    </xf>
    <xf numFmtId="0" fontId="21" fillId="0" borderId="31" xfId="71" applyFont="1" applyFill="1" applyBorder="1" applyAlignment="1">
      <alignment horizontal="center" vertical="center"/>
      <protection/>
    </xf>
    <xf numFmtId="0" fontId="39" fillId="27" borderId="32" xfId="73" applyFont="1" applyFill="1" applyBorder="1" applyAlignment="1" applyProtection="1">
      <alignment horizontal="right" vertical="center"/>
      <protection locked="0"/>
    </xf>
    <xf numFmtId="0" fontId="39" fillId="27" borderId="12" xfId="73" applyFont="1" applyFill="1" applyBorder="1" applyAlignment="1" applyProtection="1">
      <alignment horizontal="right" vertical="center"/>
      <protection locked="0"/>
    </xf>
    <xf numFmtId="0" fontId="39" fillId="27" borderId="21" xfId="73" applyFont="1" applyFill="1" applyBorder="1" applyAlignment="1" applyProtection="1">
      <alignment horizontal="right" vertical="center"/>
      <protection locked="0"/>
    </xf>
    <xf numFmtId="177" fontId="39" fillId="0" borderId="36" xfId="73" applyNumberFormat="1" applyFont="1" applyFill="1" applyBorder="1" applyAlignment="1" applyProtection="1">
      <alignment horizontal="right" vertical="center"/>
      <protection/>
    </xf>
    <xf numFmtId="177" fontId="39" fillId="0" borderId="47" xfId="73" applyNumberFormat="1" applyFont="1" applyFill="1" applyBorder="1" applyAlignment="1" applyProtection="1">
      <alignment horizontal="right" vertical="center"/>
      <protection/>
    </xf>
    <xf numFmtId="0" fontId="39" fillId="27" borderId="36" xfId="73" applyFont="1" applyFill="1" applyBorder="1" applyAlignment="1" applyProtection="1">
      <alignment horizontal="right" vertical="center"/>
      <protection locked="0"/>
    </xf>
    <xf numFmtId="0" fontId="39" fillId="27" borderId="47" xfId="73" applyFont="1" applyFill="1" applyBorder="1" applyAlignment="1" applyProtection="1">
      <alignment horizontal="right" vertical="center"/>
      <protection locked="0"/>
    </xf>
    <xf numFmtId="177" fontId="39" fillId="0" borderId="36" xfId="73" applyNumberFormat="1" applyFont="1" applyFill="1" applyBorder="1" applyAlignment="1" applyProtection="1">
      <alignment horizontal="right" vertical="center"/>
      <protection locked="0"/>
    </xf>
    <xf numFmtId="177" fontId="39" fillId="0" borderId="47" xfId="73" applyNumberFormat="1" applyFont="1" applyFill="1" applyBorder="1" applyAlignment="1" applyProtection="1">
      <alignment horizontal="right" vertical="center"/>
      <protection locked="0"/>
    </xf>
    <xf numFmtId="0" fontId="21" fillId="0" borderId="17" xfId="73" applyFont="1" applyFill="1" applyBorder="1" applyAlignment="1">
      <alignment horizontal="left" vertical="center"/>
      <protection/>
    </xf>
    <xf numFmtId="0" fontId="21" fillId="0" borderId="35" xfId="73" applyFont="1" applyFill="1" applyBorder="1" applyAlignment="1">
      <alignment horizontal="left" vertical="center"/>
      <protection/>
    </xf>
    <xf numFmtId="0" fontId="22" fillId="0" borderId="36" xfId="71" applyFont="1" applyFill="1" applyBorder="1" applyAlignment="1">
      <alignment horizontal="left" vertical="center"/>
      <protection/>
    </xf>
    <xf numFmtId="0" fontId="22" fillId="0" borderId="37" xfId="71" applyFont="1" applyFill="1" applyBorder="1" applyAlignment="1">
      <alignment horizontal="left" vertical="center"/>
      <protection/>
    </xf>
    <xf numFmtId="0" fontId="22" fillId="0" borderId="18" xfId="71" applyFont="1" applyFill="1" applyBorder="1" applyAlignment="1">
      <alignment horizontal="left" vertical="center"/>
      <protection/>
    </xf>
    <xf numFmtId="0" fontId="18" fillId="0" borderId="14" xfId="71" applyFont="1" applyFill="1" applyBorder="1" applyAlignment="1">
      <alignment horizontal="center" vertical="center" wrapText="1"/>
      <protection/>
    </xf>
    <xf numFmtId="0" fontId="18" fillId="0" borderId="14" xfId="71" applyFont="1" applyFill="1" applyBorder="1" applyAlignment="1">
      <alignment horizontal="center" vertical="center"/>
      <protection/>
    </xf>
    <xf numFmtId="0" fontId="22" fillId="0" borderId="32" xfId="71" applyFont="1" applyFill="1" applyBorder="1" applyAlignment="1">
      <alignment horizontal="left" vertical="center" wrapText="1"/>
      <protection/>
    </xf>
    <xf numFmtId="0" fontId="22" fillId="0" borderId="33" xfId="71" applyFont="1" applyFill="1" applyBorder="1" applyAlignment="1">
      <alignment horizontal="left" vertical="center" wrapText="1"/>
      <protection/>
    </xf>
    <xf numFmtId="0" fontId="22" fillId="0" borderId="15" xfId="71" applyFont="1" applyFill="1" applyBorder="1" applyAlignment="1">
      <alignment horizontal="left" vertical="center" wrapText="1"/>
      <protection/>
    </xf>
    <xf numFmtId="0" fontId="21" fillId="0" borderId="13" xfId="71" applyFont="1" applyFill="1" applyBorder="1" applyAlignment="1">
      <alignment horizontal="center" vertical="center" wrapText="1"/>
      <protection/>
    </xf>
    <xf numFmtId="0" fontId="21" fillId="0" borderId="49" xfId="71" applyFont="1" applyFill="1" applyBorder="1" applyAlignment="1">
      <alignment horizontal="center" vertical="center"/>
      <protection/>
    </xf>
    <xf numFmtId="0" fontId="21" fillId="0" borderId="49" xfId="71" applyFont="1" applyFill="1" applyBorder="1" applyAlignment="1">
      <alignment horizontal="center" vertical="center" wrapText="1"/>
      <protection/>
    </xf>
    <xf numFmtId="0" fontId="21" fillId="0" borderId="13" xfId="71" applyFont="1" applyFill="1" applyBorder="1" applyAlignment="1">
      <alignment horizontal="center" vertical="center"/>
      <protection/>
    </xf>
    <xf numFmtId="190" fontId="0" fillId="0" borderId="79" xfId="65" applyNumberFormat="1" applyFont="1" applyFill="1" applyBorder="1" applyAlignment="1">
      <alignment horizontal="center" vertical="center" wrapText="1"/>
      <protection/>
    </xf>
    <xf numFmtId="190" fontId="0" fillId="0" borderId="80" xfId="65" applyNumberFormat="1" applyFont="1" applyFill="1" applyBorder="1" applyAlignment="1">
      <alignment horizontal="center" vertical="center" wrapText="1"/>
      <protection/>
    </xf>
    <xf numFmtId="190" fontId="0" fillId="0" borderId="48" xfId="65" applyNumberFormat="1" applyFont="1" applyFill="1" applyBorder="1" applyAlignment="1">
      <alignment horizontal="center" vertical="center" wrapText="1"/>
      <protection/>
    </xf>
    <xf numFmtId="190" fontId="0" fillId="0" borderId="47" xfId="65" applyNumberFormat="1" applyFont="1" applyFill="1" applyBorder="1" applyAlignment="1">
      <alignment horizontal="center" vertical="center" wrapText="1"/>
      <protection/>
    </xf>
    <xf numFmtId="190" fontId="0" fillId="0" borderId="39" xfId="65" applyNumberFormat="1" applyFont="1" applyFill="1" applyBorder="1" applyAlignment="1">
      <alignment horizontal="center" vertical="center" wrapText="1"/>
      <protection/>
    </xf>
    <xf numFmtId="190" fontId="0" fillId="0" borderId="40" xfId="65" applyNumberFormat="1" applyFont="1" applyFill="1" applyBorder="1" applyAlignment="1">
      <alignment horizontal="center" vertical="center" wrapText="1"/>
      <protection/>
    </xf>
    <xf numFmtId="0" fontId="21" fillId="0" borderId="28" xfId="65" applyFont="1" applyFill="1" applyBorder="1" applyAlignment="1">
      <alignment horizontal="left" vertical="center"/>
      <protection/>
    </xf>
    <xf numFmtId="0" fontId="21" fillId="0" borderId="22" xfId="65" applyFont="1" applyFill="1" applyBorder="1" applyAlignment="1">
      <alignment horizontal="left" vertical="center"/>
      <protection/>
    </xf>
    <xf numFmtId="0" fontId="18" fillId="0" borderId="44" xfId="65" applyFont="1" applyFill="1" applyBorder="1" applyAlignment="1">
      <alignment horizontal="center" vertical="center"/>
      <protection/>
    </xf>
    <xf numFmtId="0" fontId="21" fillId="0" borderId="36" xfId="65" applyFont="1" applyFill="1" applyBorder="1" applyAlignment="1">
      <alignment vertical="center"/>
      <protection/>
    </xf>
    <xf numFmtId="0" fontId="21" fillId="0" borderId="94" xfId="65" applyFont="1" applyFill="1" applyBorder="1" applyAlignment="1">
      <alignment vertical="center"/>
      <protection/>
    </xf>
    <xf numFmtId="0" fontId="21" fillId="0" borderId="28" xfId="65" applyFont="1" applyFill="1" applyBorder="1" applyAlignment="1">
      <alignment vertical="center"/>
      <protection/>
    </xf>
    <xf numFmtId="0" fontId="21" fillId="0" borderId="95" xfId="65" applyFont="1" applyFill="1" applyBorder="1" applyAlignment="1">
      <alignment vertical="center"/>
      <protection/>
    </xf>
    <xf numFmtId="0" fontId="18" fillId="0" borderId="44" xfId="65" applyFont="1" applyFill="1" applyBorder="1" applyAlignment="1">
      <alignment horizontal="center" vertical="center" wrapText="1"/>
      <protection/>
    </xf>
    <xf numFmtId="0" fontId="21" fillId="0" borderId="49" xfId="65" applyFont="1" applyFill="1" applyBorder="1" applyAlignment="1">
      <alignment horizontal="center" vertical="center"/>
      <protection/>
    </xf>
    <xf numFmtId="0" fontId="21" fillId="0" borderId="13" xfId="65" applyFont="1" applyFill="1" applyBorder="1" applyAlignment="1">
      <alignment horizontal="center" vertical="center" wrapText="1"/>
      <protection/>
    </xf>
    <xf numFmtId="0" fontId="21" fillId="0" borderId="13" xfId="65" applyFont="1" applyBorder="1" applyAlignment="1">
      <alignment horizontal="center" vertical="center" wrapText="1"/>
      <protection/>
    </xf>
    <xf numFmtId="0" fontId="21" fillId="0" borderId="16" xfId="65" applyFont="1" applyFill="1" applyBorder="1" applyAlignment="1">
      <alignment horizontal="center" vertical="center"/>
      <protection/>
    </xf>
    <xf numFmtId="0" fontId="21" fillId="0" borderId="46" xfId="65" applyFont="1" applyFill="1" applyBorder="1" applyAlignment="1">
      <alignment horizontal="center" vertical="center"/>
      <protection/>
    </xf>
    <xf numFmtId="0" fontId="21" fillId="0" borderId="17" xfId="65" applyFont="1" applyFill="1" applyBorder="1" applyAlignment="1">
      <alignment horizontal="center" vertical="center"/>
      <protection/>
    </xf>
    <xf numFmtId="0" fontId="21" fillId="0" borderId="35" xfId="65" applyFont="1" applyFill="1" applyBorder="1" applyAlignment="1">
      <alignment horizontal="center" vertical="center"/>
      <protection/>
    </xf>
    <xf numFmtId="0" fontId="39" fillId="27" borderId="88" xfId="65" applyFont="1" applyFill="1" applyBorder="1" applyAlignment="1" applyProtection="1">
      <alignment horizontal="center" vertical="center"/>
      <protection locked="0"/>
    </xf>
    <xf numFmtId="0" fontId="39" fillId="27" borderId="34" xfId="65" applyFont="1" applyFill="1" applyBorder="1" applyAlignment="1" applyProtection="1">
      <alignment horizontal="center" vertical="center"/>
      <protection locked="0"/>
    </xf>
    <xf numFmtId="0" fontId="39" fillId="27" borderId="67" xfId="65" applyFont="1" applyFill="1" applyBorder="1" applyAlignment="1" applyProtection="1">
      <alignment horizontal="center" vertical="center"/>
      <protection locked="0"/>
    </xf>
    <xf numFmtId="0" fontId="21" fillId="0" borderId="89" xfId="65" applyFont="1" applyFill="1" applyBorder="1" applyAlignment="1">
      <alignment horizontal="center" vertical="center"/>
      <protection/>
    </xf>
    <xf numFmtId="0" fontId="21" fillId="0" borderId="20" xfId="65" applyFont="1" applyFill="1" applyBorder="1" applyAlignment="1">
      <alignment horizontal="center" vertical="center"/>
      <protection/>
    </xf>
    <xf numFmtId="0" fontId="21" fillId="0" borderId="42" xfId="65" applyFont="1" applyFill="1" applyBorder="1" applyAlignment="1">
      <alignment horizontal="center" vertical="center"/>
      <protection/>
    </xf>
    <xf numFmtId="0" fontId="39" fillId="27" borderId="27" xfId="65" applyFont="1" applyFill="1" applyBorder="1" applyAlignment="1" applyProtection="1">
      <alignment horizontal="right" vertical="center"/>
      <protection locked="0"/>
    </xf>
    <xf numFmtId="0" fontId="39" fillId="27" borderId="28" xfId="65" applyFont="1" applyFill="1" applyBorder="1" applyAlignment="1" applyProtection="1">
      <alignment horizontal="right" vertical="center"/>
      <protection locked="0"/>
    </xf>
    <xf numFmtId="0" fontId="39" fillId="27" borderId="12" xfId="65" applyFont="1" applyFill="1" applyBorder="1" applyAlignment="1" applyProtection="1">
      <alignment horizontal="right" vertical="center"/>
      <protection locked="0"/>
    </xf>
    <xf numFmtId="0" fontId="39" fillId="27" borderId="21" xfId="65" applyFont="1" applyFill="1" applyBorder="1" applyAlignment="1" applyProtection="1">
      <alignment horizontal="right" vertical="center"/>
      <protection locked="0"/>
    </xf>
    <xf numFmtId="0" fontId="0" fillId="0" borderId="96" xfId="65" applyFont="1" applyFill="1" applyBorder="1" applyAlignment="1">
      <alignment horizontal="center" vertical="center"/>
      <protection/>
    </xf>
    <xf numFmtId="0" fontId="0" fillId="0" borderId="97" xfId="65" applyFont="1" applyFill="1" applyBorder="1" applyAlignment="1">
      <alignment horizontal="center" vertical="center"/>
      <protection/>
    </xf>
    <xf numFmtId="0" fontId="0" fillId="0" borderId="98" xfId="65" applyFont="1" applyFill="1" applyBorder="1" applyAlignment="1">
      <alignment horizontal="center" vertical="center"/>
      <protection/>
    </xf>
    <xf numFmtId="0" fontId="0" fillId="0" borderId="99" xfId="65" applyFont="1" applyFill="1" applyBorder="1" applyAlignment="1">
      <alignment horizontal="center" vertical="center"/>
      <protection/>
    </xf>
    <xf numFmtId="0" fontId="0" fillId="0" borderId="100" xfId="65" applyFont="1" applyFill="1" applyBorder="1" applyAlignment="1">
      <alignment horizontal="center" vertical="center"/>
      <protection/>
    </xf>
    <xf numFmtId="0" fontId="0" fillId="0" borderId="101" xfId="65" applyFont="1" applyFill="1" applyBorder="1" applyAlignment="1">
      <alignment horizontal="center" vertical="center"/>
      <protection/>
    </xf>
    <xf numFmtId="0" fontId="0" fillId="0" borderId="102" xfId="65" applyFont="1" applyFill="1" applyBorder="1" applyAlignment="1">
      <alignment horizontal="center" vertical="center"/>
      <protection/>
    </xf>
    <xf numFmtId="0" fontId="0" fillId="0" borderId="103" xfId="65" applyFont="1" applyFill="1" applyBorder="1" applyAlignment="1">
      <alignment horizontal="center" vertical="center"/>
      <protection/>
    </xf>
    <xf numFmtId="0" fontId="0" fillId="0" borderId="104" xfId="65" applyFont="1" applyFill="1" applyBorder="1" applyAlignment="1">
      <alignment horizontal="center" vertical="center"/>
      <protection/>
    </xf>
    <xf numFmtId="0" fontId="21" fillId="0" borderId="105" xfId="65" applyFont="1" applyFill="1" applyBorder="1" applyAlignment="1">
      <alignment horizontal="center" vertical="center" textRotation="255"/>
      <protection/>
    </xf>
    <xf numFmtId="0" fontId="21" fillId="0" borderId="66" xfId="65" applyFont="1" applyFill="1" applyBorder="1" applyAlignment="1">
      <alignment horizontal="center" vertical="center" textRotation="255"/>
      <protection/>
    </xf>
    <xf numFmtId="0" fontId="21" fillId="0" borderId="13" xfId="65" applyFont="1" applyFill="1" applyBorder="1" applyAlignment="1">
      <alignment horizontal="center" vertical="center" textRotation="255"/>
      <protection/>
    </xf>
    <xf numFmtId="0" fontId="21" fillId="0" borderId="14" xfId="65" applyFont="1" applyFill="1" applyBorder="1" applyAlignment="1">
      <alignment horizontal="center" vertical="center" textRotation="255"/>
      <protection/>
    </xf>
    <xf numFmtId="0" fontId="21" fillId="0" borderId="106" xfId="65" applyFont="1" applyFill="1" applyBorder="1" applyAlignment="1">
      <alignment horizontal="center" vertical="center" textRotation="255"/>
      <protection/>
    </xf>
    <xf numFmtId="0" fontId="21" fillId="0" borderId="107" xfId="65" applyFont="1" applyFill="1" applyBorder="1" applyAlignment="1">
      <alignment horizontal="center" vertical="center" textRotation="255"/>
      <protection/>
    </xf>
    <xf numFmtId="0" fontId="21" fillId="0" borderId="63" xfId="65" applyFont="1" applyFill="1" applyBorder="1" applyAlignment="1">
      <alignment horizontal="center" vertical="center" textRotation="255"/>
      <protection/>
    </xf>
    <xf numFmtId="0" fontId="21" fillId="0" borderId="75" xfId="65" applyFont="1" applyFill="1" applyBorder="1" applyAlignment="1">
      <alignment horizontal="center" vertical="center" textRotation="255"/>
      <protection/>
    </xf>
    <xf numFmtId="0" fontId="21" fillId="0" borderId="108" xfId="65" applyFont="1" applyFill="1" applyBorder="1" applyAlignment="1">
      <alignment horizontal="center" vertical="center" textRotation="255"/>
      <protection/>
    </xf>
    <xf numFmtId="0" fontId="21" fillId="0" borderId="30" xfId="65" applyFont="1" applyFill="1" applyBorder="1" applyAlignment="1">
      <alignment horizontal="center" vertical="center"/>
      <protection/>
    </xf>
    <xf numFmtId="0" fontId="21" fillId="0" borderId="38" xfId="65" applyFont="1" applyFill="1" applyBorder="1" applyAlignment="1">
      <alignment horizontal="center" vertical="center"/>
      <protection/>
    </xf>
    <xf numFmtId="0" fontId="21" fillId="0" borderId="19" xfId="65" applyFont="1" applyFill="1" applyBorder="1" applyAlignment="1">
      <alignment horizontal="center" vertical="center"/>
      <protection/>
    </xf>
    <xf numFmtId="0" fontId="21" fillId="0" borderId="29" xfId="65" applyFont="1" applyFill="1" applyBorder="1" applyAlignment="1">
      <alignment horizontal="center" vertical="center"/>
      <protection/>
    </xf>
    <xf numFmtId="0" fontId="21" fillId="0" borderId="81" xfId="65" applyFont="1" applyFill="1" applyBorder="1" applyAlignment="1">
      <alignment horizontal="center" vertical="center"/>
      <protection/>
    </xf>
    <xf numFmtId="0" fontId="21" fillId="0" borderId="10" xfId="65" applyFont="1" applyFill="1" applyBorder="1" applyAlignment="1">
      <alignment horizontal="center" vertical="center"/>
      <protection/>
    </xf>
    <xf numFmtId="0" fontId="21" fillId="0" borderId="109" xfId="65" applyFont="1" applyFill="1" applyBorder="1" applyAlignment="1">
      <alignment vertical="center" wrapText="1"/>
      <protection/>
    </xf>
    <xf numFmtId="0" fontId="0" fillId="0" borderId="110" xfId="65" applyBorder="1">
      <alignment/>
      <protection/>
    </xf>
    <xf numFmtId="0" fontId="21" fillId="0" borderId="88" xfId="65" applyFont="1" applyFill="1" applyBorder="1" applyAlignment="1">
      <alignment horizontal="center" vertical="center" textRotation="255"/>
      <protection/>
    </xf>
    <xf numFmtId="0" fontId="21" fillId="0" borderId="34" xfId="65" applyFont="1" applyFill="1" applyBorder="1" applyAlignment="1">
      <alignment horizontal="center" vertical="center" textRotation="255"/>
      <protection/>
    </xf>
    <xf numFmtId="0" fontId="21" fillId="0" borderId="28" xfId="65" applyFont="1" applyFill="1" applyBorder="1" applyAlignment="1">
      <alignment horizontal="center" vertical="center" textRotation="255"/>
      <protection/>
    </xf>
    <xf numFmtId="0" fontId="21" fillId="0" borderId="111" xfId="65" applyFont="1" applyFill="1" applyBorder="1" applyAlignment="1">
      <alignment vertical="center"/>
      <protection/>
    </xf>
    <xf numFmtId="0" fontId="21" fillId="0" borderId="74" xfId="65" applyFont="1" applyFill="1" applyBorder="1" applyAlignment="1">
      <alignment vertical="center"/>
      <protection/>
    </xf>
    <xf numFmtId="190" fontId="0" fillId="0" borderId="79" xfId="0" applyNumberFormat="1" applyFont="1" applyFill="1" applyBorder="1" applyAlignment="1">
      <alignment horizontal="center" vertical="center" wrapText="1"/>
    </xf>
    <xf numFmtId="190" fontId="0" fillId="0" borderId="80" xfId="0" applyNumberFormat="1" applyFont="1" applyFill="1" applyBorder="1" applyAlignment="1">
      <alignment horizontal="center" vertical="center" wrapText="1"/>
    </xf>
    <xf numFmtId="190" fontId="0" fillId="0" borderId="48" xfId="0" applyNumberFormat="1" applyFont="1" applyFill="1" applyBorder="1" applyAlignment="1">
      <alignment horizontal="center" vertical="center" wrapText="1"/>
    </xf>
    <xf numFmtId="190" fontId="0" fillId="0" borderId="47" xfId="0" applyNumberFormat="1" applyFont="1" applyFill="1" applyBorder="1" applyAlignment="1">
      <alignment horizontal="center" vertical="center" wrapText="1"/>
    </xf>
    <xf numFmtId="190" fontId="0" fillId="0" borderId="39" xfId="0" applyNumberFormat="1" applyFont="1" applyFill="1" applyBorder="1" applyAlignment="1">
      <alignment horizontal="center" vertical="center" wrapText="1"/>
    </xf>
    <xf numFmtId="190" fontId="0" fillId="0" borderId="40" xfId="0" applyNumberFormat="1" applyFont="1" applyFill="1" applyBorder="1" applyAlignment="1">
      <alignment horizontal="center" vertical="center" wrapText="1"/>
    </xf>
    <xf numFmtId="0" fontId="21" fillId="0" borderId="91" xfId="0" applyFont="1" applyFill="1" applyBorder="1" applyAlignment="1">
      <alignment horizontal="center" vertical="center" textRotation="255"/>
    </xf>
    <xf numFmtId="0" fontId="21" fillId="0" borderId="86" xfId="0" applyFont="1" applyFill="1" applyBorder="1" applyAlignment="1">
      <alignment horizontal="center" vertical="center" textRotation="255"/>
    </xf>
    <xf numFmtId="0" fontId="21" fillId="0" borderId="87" xfId="0" applyFont="1" applyFill="1" applyBorder="1" applyAlignment="1">
      <alignment horizontal="center" vertical="center" textRotation="255"/>
    </xf>
    <xf numFmtId="0" fontId="21" fillId="0" borderId="106" xfId="0" applyFont="1" applyFill="1" applyBorder="1" applyAlignment="1">
      <alignment horizontal="center" vertical="center" textRotation="255"/>
    </xf>
    <xf numFmtId="0" fontId="21" fillId="0" borderId="107" xfId="0" applyFont="1" applyFill="1" applyBorder="1" applyAlignment="1">
      <alignment horizontal="center" vertical="center" textRotation="255"/>
    </xf>
    <xf numFmtId="0" fontId="21" fillId="0" borderId="63" xfId="0" applyFont="1" applyFill="1" applyBorder="1" applyAlignment="1">
      <alignment horizontal="center" vertical="center" textRotation="255"/>
    </xf>
    <xf numFmtId="0" fontId="21" fillId="0" borderId="75" xfId="0" applyFont="1" applyFill="1" applyBorder="1" applyAlignment="1">
      <alignment horizontal="center" vertical="center" textRotation="255"/>
    </xf>
    <xf numFmtId="0" fontId="21" fillId="0" borderId="21" xfId="0" applyFont="1" applyFill="1" applyBorder="1" applyAlignment="1">
      <alignment horizontal="left" vertical="center"/>
    </xf>
    <xf numFmtId="0" fontId="21" fillId="0" borderId="11" xfId="0" applyFont="1" applyFill="1" applyBorder="1" applyAlignment="1">
      <alignment horizontal="left" vertical="center"/>
    </xf>
    <xf numFmtId="0" fontId="21" fillId="0" borderId="30" xfId="0" applyFont="1" applyFill="1" applyBorder="1" applyAlignment="1">
      <alignment horizontal="center" vertical="center"/>
    </xf>
    <xf numFmtId="0" fontId="21" fillId="0" borderId="38"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90" xfId="0" applyFont="1" applyFill="1" applyBorder="1" applyAlignment="1">
      <alignment horizontal="center" vertical="center" textRotation="255"/>
    </xf>
    <xf numFmtId="0" fontId="21" fillId="0" borderId="88" xfId="0" applyFont="1" applyFill="1" applyBorder="1" applyAlignment="1">
      <alignment horizontal="center" vertical="center" textRotation="255"/>
    </xf>
    <xf numFmtId="0" fontId="21" fillId="0" borderId="34" xfId="0" applyFont="1" applyFill="1" applyBorder="1" applyAlignment="1">
      <alignment horizontal="center" vertical="center" textRotation="255"/>
    </xf>
    <xf numFmtId="0" fontId="21" fillId="0" borderId="28" xfId="0" applyFont="1" applyFill="1" applyBorder="1" applyAlignment="1">
      <alignment horizontal="center" vertical="center" textRotation="255"/>
    </xf>
    <xf numFmtId="0" fontId="21" fillId="0" borderId="112" xfId="0" applyFont="1" applyFill="1" applyBorder="1" applyAlignment="1">
      <alignment horizontal="left" vertical="center" wrapText="1"/>
    </xf>
    <xf numFmtId="0" fontId="21" fillId="0" borderId="53" xfId="0" applyFont="1" applyFill="1" applyBorder="1" applyAlignment="1">
      <alignment horizontal="left" vertical="center" wrapText="1"/>
    </xf>
    <xf numFmtId="0" fontId="21" fillId="0" borderId="26" xfId="0" applyFont="1" applyFill="1" applyBorder="1" applyAlignment="1">
      <alignment horizontal="left" vertical="center"/>
    </xf>
    <xf numFmtId="0" fontId="21" fillId="0" borderId="36" xfId="0" applyFont="1" applyFill="1" applyBorder="1" applyAlignment="1">
      <alignment horizontal="left" vertical="center"/>
    </xf>
    <xf numFmtId="0" fontId="21" fillId="0" borderId="37" xfId="0" applyFont="1" applyFill="1" applyBorder="1" applyAlignment="1">
      <alignment horizontal="left" vertical="center"/>
    </xf>
    <xf numFmtId="0" fontId="0" fillId="0" borderId="28" xfId="0" applyFont="1" applyBorder="1" applyAlignment="1">
      <alignment horizontal="left" vertical="center"/>
    </xf>
    <xf numFmtId="0" fontId="0" fillId="0" borderId="50" xfId="0" applyFont="1" applyBorder="1" applyAlignment="1">
      <alignment horizontal="left" vertical="center"/>
    </xf>
    <xf numFmtId="0" fontId="21" fillId="0" borderId="29" xfId="0" applyFont="1" applyFill="1" applyBorder="1" applyAlignment="1">
      <alignment horizontal="center" vertical="center"/>
    </xf>
    <xf numFmtId="0" fontId="21" fillId="0" borderId="81" xfId="0" applyFont="1" applyFill="1" applyBorder="1" applyAlignment="1">
      <alignment horizontal="center" vertical="center"/>
    </xf>
    <xf numFmtId="0" fontId="21" fillId="0" borderId="10"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43" xfId="0" applyFont="1" applyFill="1" applyBorder="1" applyAlignment="1">
      <alignment horizontal="center" vertical="center" wrapText="1"/>
    </xf>
    <xf numFmtId="0" fontId="0" fillId="0" borderId="93"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0" fillId="0" borderId="47" xfId="62" applyFont="1" applyBorder="1" applyAlignment="1">
      <alignment horizontal="center" vertical="center"/>
      <protection/>
    </xf>
    <xf numFmtId="0" fontId="0" fillId="0" borderId="39" xfId="62" applyFont="1" applyBorder="1" applyAlignment="1">
      <alignment horizontal="center" vertical="center"/>
      <protection/>
    </xf>
    <xf numFmtId="0" fontId="22" fillId="0" borderId="12" xfId="62" applyFont="1" applyBorder="1" applyAlignment="1">
      <alignment horizontal="center" vertical="center" wrapText="1"/>
      <protection/>
    </xf>
    <xf numFmtId="0" fontId="22" fillId="0" borderId="78" xfId="62" applyFont="1" applyBorder="1" applyAlignment="1">
      <alignment horizontal="center" vertical="center" wrapText="1"/>
      <protection/>
    </xf>
    <xf numFmtId="0" fontId="24" fillId="32" borderId="12" xfId="62" applyFont="1" applyFill="1" applyBorder="1" applyAlignment="1" quotePrefix="1">
      <alignment horizontal="center" vertical="center" wrapText="1"/>
      <protection/>
    </xf>
    <xf numFmtId="0" fontId="24" fillId="32" borderId="17" xfId="62" applyFont="1" applyFill="1" applyBorder="1" applyAlignment="1" quotePrefix="1">
      <alignment horizontal="center" vertical="center" wrapText="1"/>
      <protection/>
    </xf>
    <xf numFmtId="0" fontId="0" fillId="0" borderId="21" xfId="62" applyFont="1" applyBorder="1" applyAlignment="1">
      <alignment horizontal="center" vertical="center"/>
      <protection/>
    </xf>
    <xf numFmtId="0" fontId="0" fillId="0" borderId="113" xfId="62" applyFont="1" applyBorder="1" applyAlignment="1">
      <alignment horizontal="center" vertical="center"/>
      <protection/>
    </xf>
    <xf numFmtId="0" fontId="24" fillId="32" borderId="21" xfId="62" applyFont="1" applyFill="1" applyBorder="1" applyAlignment="1" quotePrefix="1">
      <alignment horizontal="center" vertical="center" wrapText="1"/>
      <protection/>
    </xf>
    <xf numFmtId="0" fontId="24" fillId="32" borderId="35" xfId="62" applyFont="1" applyFill="1" applyBorder="1" applyAlignment="1" quotePrefix="1">
      <alignment horizontal="center" vertical="center" wrapText="1"/>
      <protection/>
    </xf>
    <xf numFmtId="0" fontId="21" fillId="0" borderId="50" xfId="62" applyFont="1" applyBorder="1" applyAlignment="1">
      <alignment horizontal="left" vertical="center" wrapText="1"/>
      <protection/>
    </xf>
    <xf numFmtId="0" fontId="21" fillId="0" borderId="114" xfId="62" applyFont="1" applyBorder="1" applyAlignment="1">
      <alignment horizontal="left" vertical="center" wrapText="1"/>
      <protection/>
    </xf>
    <xf numFmtId="0" fontId="24" fillId="32" borderId="28" xfId="62" applyFont="1" applyFill="1" applyBorder="1" applyAlignment="1" quotePrefix="1">
      <alignment horizontal="center" vertical="center" wrapText="1"/>
      <protection/>
    </xf>
    <xf numFmtId="0" fontId="24" fillId="32" borderId="46" xfId="62" applyFont="1" applyFill="1" applyBorder="1" applyAlignment="1" quotePrefix="1">
      <alignment horizontal="center" vertical="center" wrapText="1"/>
      <protection/>
    </xf>
    <xf numFmtId="0" fontId="22" fillId="0" borderId="22" xfId="62" applyFont="1" applyBorder="1" applyAlignment="1">
      <alignment horizontal="left" vertical="center" wrapText="1"/>
      <protection/>
    </xf>
    <xf numFmtId="0" fontId="22" fillId="0" borderId="51" xfId="62" applyFont="1" applyBorder="1" applyAlignment="1">
      <alignment horizontal="left" vertical="center" wrapText="1"/>
      <protection/>
    </xf>
    <xf numFmtId="190" fontId="148" fillId="0" borderId="79" xfId="62" applyNumberFormat="1" applyFont="1" applyBorder="1" applyAlignment="1">
      <alignment horizontal="center" vertical="center" wrapText="1"/>
      <protection/>
    </xf>
    <xf numFmtId="190" fontId="148" fillId="0" borderId="48" xfId="62" applyNumberFormat="1" applyFont="1" applyBorder="1" applyAlignment="1">
      <alignment horizontal="center" vertical="center" wrapText="1"/>
      <protection/>
    </xf>
    <xf numFmtId="190" fontId="148" fillId="0" borderId="47" xfId="62" applyNumberFormat="1" applyFont="1" applyBorder="1" applyAlignment="1">
      <alignment horizontal="center" vertical="center" wrapText="1"/>
      <protection/>
    </xf>
    <xf numFmtId="190" fontId="148" fillId="0" borderId="40" xfId="62" applyNumberFormat="1" applyFont="1" applyBorder="1" applyAlignment="1">
      <alignment horizontal="center" vertical="center" wrapText="1"/>
      <protection/>
    </xf>
    <xf numFmtId="0" fontId="22" fillId="0" borderId="32" xfId="62" applyFont="1" applyBorder="1" applyAlignment="1">
      <alignment horizontal="center" vertical="center" wrapText="1"/>
      <protection/>
    </xf>
    <xf numFmtId="0" fontId="22" fillId="0" borderId="33" xfId="62" applyFont="1" applyBorder="1" applyAlignment="1">
      <alignment horizontal="center" vertical="center" wrapText="1"/>
      <protection/>
    </xf>
    <xf numFmtId="0" fontId="22" fillId="0" borderId="115" xfId="62" applyFont="1" applyBorder="1" applyAlignment="1">
      <alignment horizontal="center" vertical="center" wrapText="1"/>
      <protection/>
    </xf>
    <xf numFmtId="0" fontId="22" fillId="0" borderId="43" xfId="62" applyFont="1" applyBorder="1" applyAlignment="1">
      <alignment horizontal="center" vertical="center" wrapText="1"/>
      <protection/>
    </xf>
    <xf numFmtId="0" fontId="22" fillId="0" borderId="92" xfId="62" applyFont="1" applyBorder="1" applyAlignment="1">
      <alignment horizontal="center" vertical="center" wrapText="1"/>
      <protection/>
    </xf>
    <xf numFmtId="0" fontId="22" fillId="0" borderId="116" xfId="62" applyFont="1" applyBorder="1" applyAlignment="1">
      <alignment horizontal="center" vertical="center" wrapText="1"/>
      <protection/>
    </xf>
    <xf numFmtId="0" fontId="21" fillId="0" borderId="117" xfId="62" applyFont="1" applyBorder="1" applyAlignment="1">
      <alignment horizontal="center" vertical="center" wrapText="1"/>
      <protection/>
    </xf>
    <xf numFmtId="0" fontId="21" fillId="0" borderId="49" xfId="62" applyFont="1" applyBorder="1" applyAlignment="1">
      <alignment horizontal="center" vertical="center" wrapText="1"/>
      <protection/>
    </xf>
    <xf numFmtId="0" fontId="21" fillId="0" borderId="118" xfId="62" applyFont="1" applyBorder="1" applyAlignment="1">
      <alignment horizontal="center" vertical="center" wrapText="1"/>
      <protection/>
    </xf>
    <xf numFmtId="0" fontId="21" fillId="0" borderId="44" xfId="62" applyFont="1" applyBorder="1" applyAlignment="1">
      <alignment horizontal="center" vertical="center" wrapText="1"/>
      <protection/>
    </xf>
    <xf numFmtId="0" fontId="0" fillId="0" borderId="79" xfId="62" applyFont="1" applyBorder="1" applyAlignment="1">
      <alignment horizontal="center" vertical="center" wrapText="1"/>
      <protection/>
    </xf>
    <xf numFmtId="0" fontId="0" fillId="0" borderId="80" xfId="62" applyFont="1" applyBorder="1" applyAlignment="1">
      <alignment horizontal="center" vertical="center" wrapText="1"/>
      <protection/>
    </xf>
    <xf numFmtId="0" fontId="0" fillId="0" borderId="119" xfId="62" applyFont="1" applyBorder="1" applyAlignment="1">
      <alignment horizontal="center" vertical="center" wrapText="1"/>
      <protection/>
    </xf>
    <xf numFmtId="0" fontId="0" fillId="0" borderId="67" xfId="62" applyFont="1" applyBorder="1" applyAlignment="1">
      <alignment horizontal="center" vertical="center" wrapText="1"/>
      <protection/>
    </xf>
    <xf numFmtId="0" fontId="0" fillId="0" borderId="41" xfId="62" applyFont="1" applyBorder="1" applyAlignment="1">
      <alignment horizontal="center" vertical="center" wrapText="1"/>
      <protection/>
    </xf>
    <xf numFmtId="0" fontId="0" fillId="0" borderId="120" xfId="62" applyFont="1" applyBorder="1" applyAlignment="1">
      <alignment horizontal="center" vertical="center" wrapText="1"/>
      <protection/>
    </xf>
    <xf numFmtId="0" fontId="21" fillId="0" borderId="33" xfId="62" applyFont="1" applyBorder="1" applyAlignment="1">
      <alignment horizontal="center" vertical="center" wrapText="1"/>
      <protection/>
    </xf>
    <xf numFmtId="0" fontId="21" fillId="0" borderId="15" xfId="62" applyFont="1" applyBorder="1" applyAlignment="1">
      <alignment horizontal="center" vertical="center" wrapText="1"/>
      <protection/>
    </xf>
    <xf numFmtId="0" fontId="21" fillId="0" borderId="32" xfId="62" applyFont="1" applyBorder="1" applyAlignment="1">
      <alignment horizontal="center" vertical="center" wrapText="1"/>
      <protection/>
    </xf>
    <xf numFmtId="0" fontId="21" fillId="0" borderId="92" xfId="62" applyFont="1" applyBorder="1" applyAlignment="1">
      <alignment horizontal="center" vertical="center" wrapText="1"/>
      <protection/>
    </xf>
    <xf numFmtId="0" fontId="21" fillId="0" borderId="93" xfId="62" applyFont="1" applyBorder="1" applyAlignment="1">
      <alignment horizontal="center" vertical="center" wrapText="1"/>
      <protection/>
    </xf>
    <xf numFmtId="0" fontId="21" fillId="0" borderId="43" xfId="62" applyFont="1" applyBorder="1" applyAlignment="1">
      <alignment horizontal="center" vertical="center" wrapText="1"/>
      <protection/>
    </xf>
    <xf numFmtId="0" fontId="0" fillId="0" borderId="21" xfId="62" applyBorder="1" applyAlignment="1">
      <alignment vertical="center"/>
      <protection/>
    </xf>
    <xf numFmtId="0" fontId="0" fillId="0" borderId="11" xfId="62" applyBorder="1" applyAlignment="1">
      <alignment vertical="center"/>
      <protection/>
    </xf>
    <xf numFmtId="0" fontId="39" fillId="27" borderId="12" xfId="0" applyFont="1" applyFill="1" applyBorder="1" applyAlignment="1" applyProtection="1">
      <alignment horizontal="center" vertical="center"/>
      <protection locked="0"/>
    </xf>
    <xf numFmtId="0" fontId="39" fillId="27" borderId="17" xfId="0" applyFont="1" applyFill="1" applyBorder="1" applyAlignment="1" applyProtection="1">
      <alignment horizontal="center" vertical="center"/>
      <protection locked="0"/>
    </xf>
    <xf numFmtId="1" fontId="39" fillId="0" borderId="121" xfId="62" applyNumberFormat="1" applyFont="1" applyBorder="1" applyAlignment="1">
      <alignment horizontal="center" vertical="center"/>
      <protection/>
    </xf>
    <xf numFmtId="1" fontId="39" fillId="0" borderId="122" xfId="62" applyNumberFormat="1" applyFont="1" applyBorder="1" applyAlignment="1">
      <alignment horizontal="center" vertical="center"/>
      <protection/>
    </xf>
    <xf numFmtId="0" fontId="39" fillId="27" borderId="123" xfId="62" applyFont="1" applyFill="1" applyBorder="1" applyAlignment="1" applyProtection="1">
      <alignment horizontal="center" vertical="center"/>
      <protection locked="0"/>
    </xf>
    <xf numFmtId="0" fontId="39" fillId="27" borderId="124" xfId="62" applyFont="1" applyFill="1" applyBorder="1" applyAlignment="1" applyProtection="1">
      <alignment horizontal="center" vertical="center"/>
      <protection locked="0"/>
    </xf>
    <xf numFmtId="0" fontId="39" fillId="27" borderId="37" xfId="0" applyFont="1" applyFill="1" applyBorder="1" applyAlignment="1" applyProtection="1">
      <alignment horizontal="center" vertical="center"/>
      <protection locked="0"/>
    </xf>
    <xf numFmtId="0" fontId="39" fillId="27" borderId="18" xfId="0" applyFont="1" applyFill="1" applyBorder="1" applyAlignment="1" applyProtection="1">
      <alignment horizontal="center" vertical="center"/>
      <protection locked="0"/>
    </xf>
    <xf numFmtId="0" fontId="39" fillId="27" borderId="125" xfId="62" applyFont="1" applyFill="1" applyBorder="1" applyAlignment="1" applyProtection="1">
      <alignment horizontal="center" vertical="center"/>
      <protection locked="0"/>
    </xf>
    <xf numFmtId="0" fontId="39" fillId="27" borderId="126" xfId="62" applyFont="1" applyFill="1" applyBorder="1" applyAlignment="1" applyProtection="1">
      <alignment horizontal="center" vertical="center"/>
      <protection locked="0"/>
    </xf>
    <xf numFmtId="0" fontId="21" fillId="0" borderId="12" xfId="62" applyFont="1" applyBorder="1" applyAlignment="1">
      <alignment horizontal="center" vertical="center" wrapText="1"/>
      <protection/>
    </xf>
    <xf numFmtId="0" fontId="0" fillId="0" borderId="22" xfId="62" applyBorder="1" applyAlignment="1">
      <alignment horizontal="center" vertical="center" wrapText="1"/>
      <protection/>
    </xf>
    <xf numFmtId="0" fontId="39" fillId="27" borderId="127" xfId="62" applyFont="1" applyFill="1" applyBorder="1" applyAlignment="1" applyProtection="1">
      <alignment horizontal="center" vertical="center"/>
      <protection locked="0"/>
    </xf>
    <xf numFmtId="0" fontId="39" fillId="27" borderId="128" xfId="62" applyFont="1" applyFill="1" applyBorder="1" applyAlignment="1" applyProtection="1">
      <alignment horizontal="center" vertical="center"/>
      <protection locked="0"/>
    </xf>
    <xf numFmtId="0" fontId="39" fillId="27" borderId="129" xfId="62" applyFont="1" applyFill="1" applyBorder="1" applyAlignment="1" applyProtection="1">
      <alignment horizontal="center" vertical="center"/>
      <protection locked="0"/>
    </xf>
    <xf numFmtId="0" fontId="39" fillId="27" borderId="130" xfId="62" applyFont="1" applyFill="1" applyBorder="1" applyAlignment="1" applyProtection="1">
      <alignment horizontal="center" vertical="center"/>
      <protection locked="0"/>
    </xf>
    <xf numFmtId="0" fontId="39" fillId="27" borderId="131" xfId="62" applyFont="1" applyFill="1" applyBorder="1" applyAlignment="1" applyProtection="1">
      <alignment horizontal="center" vertical="center"/>
      <protection locked="0"/>
    </xf>
    <xf numFmtId="0" fontId="39" fillId="27" borderId="132" xfId="62" applyFont="1" applyFill="1" applyBorder="1" applyAlignment="1" applyProtection="1">
      <alignment horizontal="center" vertical="center"/>
      <protection locked="0"/>
    </xf>
    <xf numFmtId="0" fontId="39" fillId="27" borderId="22" xfId="0" applyFont="1" applyFill="1" applyBorder="1" applyAlignment="1" applyProtection="1">
      <alignment horizontal="center" vertical="center"/>
      <protection locked="0"/>
    </xf>
    <xf numFmtId="0" fontId="39" fillId="27" borderId="133" xfId="62" applyFont="1" applyFill="1" applyBorder="1" applyAlignment="1">
      <alignment horizontal="center" vertical="center"/>
      <protection/>
    </xf>
    <xf numFmtId="0" fontId="39" fillId="27" borderId="134" xfId="62" applyFont="1" applyFill="1" applyBorder="1" applyAlignment="1">
      <alignment horizontal="center" vertical="center"/>
      <protection/>
    </xf>
    <xf numFmtId="0" fontId="39" fillId="27" borderId="127" xfId="62" applyFont="1" applyFill="1" applyBorder="1" applyAlignment="1">
      <alignment horizontal="center" vertical="center"/>
      <protection/>
    </xf>
    <xf numFmtId="0" fontId="39" fillId="27" borderId="132" xfId="62" applyFont="1" applyFill="1" applyBorder="1" applyAlignment="1">
      <alignment horizontal="center" vertical="center"/>
      <protection/>
    </xf>
    <xf numFmtId="0" fontId="21" fillId="0" borderId="36" xfId="62" applyFont="1" applyBorder="1" applyAlignment="1">
      <alignment horizontal="center" vertical="center" wrapText="1"/>
      <protection/>
    </xf>
    <xf numFmtId="0" fontId="0" fillId="0" borderId="37" xfId="62" applyBorder="1" applyAlignment="1">
      <alignment horizontal="center" vertical="center" wrapText="1"/>
      <protection/>
    </xf>
    <xf numFmtId="0" fontId="21" fillId="0" borderId="34" xfId="62" applyFont="1" applyBorder="1" applyAlignment="1">
      <alignment horizontal="center" vertical="center" wrapText="1"/>
      <protection/>
    </xf>
    <xf numFmtId="0" fontId="0" fillId="0" borderId="0" xfId="62" applyAlignment="1">
      <alignment horizontal="center" vertical="center" wrapText="1"/>
      <protection/>
    </xf>
    <xf numFmtId="0" fontId="21" fillId="0" borderId="28" xfId="62" applyFont="1" applyBorder="1" applyAlignment="1">
      <alignment horizontal="center" vertical="center" wrapText="1"/>
      <protection/>
    </xf>
    <xf numFmtId="0" fontId="0" fillId="0" borderId="50" xfId="62" applyBorder="1" applyAlignment="1">
      <alignment horizontal="center" vertical="center" wrapText="1"/>
      <protection/>
    </xf>
    <xf numFmtId="0" fontId="0" fillId="0" borderId="37" xfId="62" applyFont="1" applyBorder="1" applyAlignment="1">
      <alignment horizontal="center" vertical="center" wrapText="1"/>
      <protection/>
    </xf>
    <xf numFmtId="0" fontId="0" fillId="0" borderId="50" xfId="62" applyFont="1" applyBorder="1" applyAlignment="1">
      <alignment horizontal="center" vertical="center" wrapText="1"/>
      <protection/>
    </xf>
    <xf numFmtId="0" fontId="21" fillId="0" borderId="22" xfId="62" applyFont="1" applyBorder="1" applyAlignment="1">
      <alignment horizontal="left" vertical="center" wrapText="1"/>
      <protection/>
    </xf>
    <xf numFmtId="0" fontId="0" fillId="0" borderId="22" xfId="62" applyFont="1" applyBorder="1" applyAlignment="1">
      <alignment horizontal="left" vertical="center" wrapText="1"/>
      <protection/>
    </xf>
    <xf numFmtId="0" fontId="0" fillId="0" borderId="51" xfId="62" applyFont="1" applyBorder="1" applyAlignment="1">
      <alignment horizontal="left" vertical="center" wrapText="1"/>
      <protection/>
    </xf>
    <xf numFmtId="0" fontId="21" fillId="0" borderId="23" xfId="62" applyFont="1" applyBorder="1" applyAlignment="1">
      <alignment horizontal="left" vertical="center" wrapText="1"/>
      <protection/>
    </xf>
    <xf numFmtId="0" fontId="0" fillId="0" borderId="23" xfId="62" applyFont="1" applyBorder="1" applyAlignment="1">
      <alignment horizontal="left" vertical="center" wrapText="1"/>
      <protection/>
    </xf>
    <xf numFmtId="0" fontId="0" fillId="0" borderId="135" xfId="62" applyFont="1" applyBorder="1" applyAlignment="1">
      <alignment horizontal="left" vertical="center" wrapText="1"/>
      <protection/>
    </xf>
    <xf numFmtId="190" fontId="148" fillId="0" borderId="79" xfId="62" applyNumberFormat="1" applyFont="1" applyBorder="1" applyAlignment="1">
      <alignment horizontal="center" vertical="center"/>
      <protection/>
    </xf>
    <xf numFmtId="190" fontId="148" fillId="0" borderId="80" xfId="62" applyNumberFormat="1" applyFont="1" applyBorder="1" applyAlignment="1">
      <alignment horizontal="center" vertical="center"/>
      <protection/>
    </xf>
    <xf numFmtId="190" fontId="148" fillId="0" borderId="48" xfId="62" applyNumberFormat="1" applyFont="1" applyBorder="1" applyAlignment="1">
      <alignment horizontal="center" vertical="center"/>
      <protection/>
    </xf>
    <xf numFmtId="190" fontId="148" fillId="0" borderId="47" xfId="62" applyNumberFormat="1" applyFont="1" applyBorder="1" applyAlignment="1">
      <alignment horizontal="center" vertical="center"/>
      <protection/>
    </xf>
    <xf numFmtId="190" fontId="148" fillId="0" borderId="39" xfId="62" applyNumberFormat="1" applyFont="1" applyBorder="1" applyAlignment="1">
      <alignment horizontal="center" vertical="center"/>
      <protection/>
    </xf>
    <xf numFmtId="190" fontId="148" fillId="0" borderId="40" xfId="62" applyNumberFormat="1" applyFont="1" applyBorder="1" applyAlignment="1">
      <alignment horizontal="center" vertical="center"/>
      <protection/>
    </xf>
    <xf numFmtId="0" fontId="0" fillId="0" borderId="0" xfId="62" applyFont="1" applyAlignment="1">
      <alignment horizontal="left" vertical="center"/>
      <protection/>
    </xf>
    <xf numFmtId="0" fontId="0" fillId="0" borderId="0" xfId="62" applyAlignment="1">
      <alignment horizontal="left" vertical="center"/>
      <protection/>
    </xf>
    <xf numFmtId="0" fontId="50" fillId="0" borderId="0" xfId="62" applyFont="1" applyAlignment="1">
      <alignment horizontal="left" vertical="center"/>
      <protection/>
    </xf>
    <xf numFmtId="0" fontId="0" fillId="0" borderId="0" xfId="62" applyAlignment="1">
      <alignment horizontal="left" vertical="center" indent="2"/>
      <protection/>
    </xf>
    <xf numFmtId="0" fontId="0" fillId="0" borderId="49" xfId="62" applyFont="1" applyBorder="1" applyAlignment="1">
      <alignment horizontal="center" vertical="center" wrapText="1"/>
      <protection/>
    </xf>
    <xf numFmtId="0" fontId="0" fillId="0" borderId="32" xfId="62" applyFont="1" applyBorder="1" applyAlignment="1">
      <alignment horizontal="center" vertical="center" wrapText="1"/>
      <protection/>
    </xf>
    <xf numFmtId="0" fontId="0" fillId="0" borderId="44" xfId="62" applyFont="1" applyBorder="1" applyAlignment="1">
      <alignment horizontal="center" vertical="center" wrapText="1"/>
      <protection/>
    </xf>
    <xf numFmtId="0" fontId="0" fillId="0" borderId="43" xfId="62" applyFont="1" applyBorder="1" applyAlignment="1">
      <alignment horizontal="center" vertical="center" wrapText="1"/>
      <protection/>
    </xf>
    <xf numFmtId="0" fontId="85" fillId="0" borderId="117" xfId="62" applyFont="1" applyBorder="1" applyAlignment="1">
      <alignment horizontal="center" vertical="center" wrapText="1"/>
      <protection/>
    </xf>
    <xf numFmtId="0" fontId="85" fillId="0" borderId="49" xfId="62" applyFont="1" applyBorder="1" applyAlignment="1">
      <alignment horizontal="center" vertical="center" wrapText="1"/>
      <protection/>
    </xf>
    <xf numFmtId="0" fontId="18" fillId="0" borderId="49" xfId="0" applyFont="1" applyBorder="1" applyAlignment="1">
      <alignment horizontal="center" vertical="center" wrapText="1"/>
    </xf>
    <xf numFmtId="0" fontId="18" fillId="0" borderId="49" xfId="62" applyFont="1" applyBorder="1" applyAlignment="1">
      <alignment horizontal="center" vertical="center" wrapText="1"/>
      <protection/>
    </xf>
    <xf numFmtId="0" fontId="16" fillId="0" borderId="0" xfId="0" applyFont="1" applyAlignment="1">
      <alignment horizontal="left" vertical="center"/>
    </xf>
    <xf numFmtId="0" fontId="143" fillId="27" borderId="13" xfId="0" applyFont="1" applyFill="1" applyBorder="1" applyAlignment="1">
      <alignment horizontal="center" vertical="center" wrapText="1"/>
    </xf>
    <xf numFmtId="0" fontId="143" fillId="27" borderId="14" xfId="0" applyFont="1" applyFill="1" applyBorder="1" applyAlignment="1">
      <alignment horizontal="center" vertical="center" wrapText="1"/>
    </xf>
    <xf numFmtId="0" fontId="25" fillId="0" borderId="29" xfId="0" applyFont="1" applyBorder="1" applyAlignment="1">
      <alignment horizontal="center" vertical="center" wrapText="1"/>
    </xf>
    <xf numFmtId="0" fontId="25" fillId="0" borderId="81" xfId="0" applyFont="1" applyBorder="1" applyAlignment="1">
      <alignment horizontal="center" vertical="center" wrapText="1"/>
    </xf>
    <xf numFmtId="0" fontId="25" fillId="0" borderId="10" xfId="0" applyFont="1" applyBorder="1" applyAlignment="1">
      <alignment horizontal="center" vertical="center" wrapText="1"/>
    </xf>
    <xf numFmtId="0" fontId="60" fillId="27" borderId="39" xfId="0" applyFont="1" applyFill="1" applyBorder="1" applyAlignment="1">
      <alignment horizontal="left" vertical="center" wrapText="1"/>
    </xf>
    <xf numFmtId="190" fontId="151" fillId="0" borderId="79" xfId="0" applyNumberFormat="1" applyFont="1" applyBorder="1" applyAlignment="1">
      <alignment horizontal="center" vertical="center" wrapText="1"/>
    </xf>
    <xf numFmtId="190" fontId="151" fillId="0" borderId="48" xfId="0" applyNumberFormat="1" applyFont="1" applyBorder="1" applyAlignment="1">
      <alignment horizontal="center" vertical="center" wrapText="1"/>
    </xf>
    <xf numFmtId="190" fontId="151" fillId="0" borderId="47" xfId="0" applyNumberFormat="1" applyFont="1" applyBorder="1" applyAlignment="1">
      <alignment horizontal="center" vertical="center" wrapText="1"/>
    </xf>
    <xf numFmtId="190" fontId="151" fillId="0" borderId="40" xfId="0" applyNumberFormat="1" applyFont="1" applyBorder="1" applyAlignment="1">
      <alignment horizontal="center" vertical="center" wrapText="1"/>
    </xf>
    <xf numFmtId="0" fontId="0" fillId="0" borderId="85" xfId="63" applyFont="1" applyBorder="1" applyAlignment="1">
      <alignment horizontal="center" vertical="center" textRotation="255"/>
      <protection/>
    </xf>
    <xf numFmtId="0" fontId="0" fillId="0" borderId="86" xfId="63" applyFont="1" applyBorder="1" applyAlignment="1">
      <alignment horizontal="center" vertical="center" textRotation="255"/>
      <protection/>
    </xf>
    <xf numFmtId="0" fontId="0" fillId="0" borderId="90" xfId="63" applyFont="1" applyBorder="1" applyAlignment="1">
      <alignment horizontal="center" vertical="center" textRotation="255"/>
      <protection/>
    </xf>
    <xf numFmtId="0" fontId="21" fillId="0" borderId="34" xfId="63" applyFont="1" applyBorder="1" applyAlignment="1">
      <alignment horizontal="center" vertical="center" textRotation="255"/>
      <protection/>
    </xf>
    <xf numFmtId="0" fontId="21" fillId="0" borderId="20" xfId="63" applyFont="1" applyBorder="1" applyAlignment="1">
      <alignment horizontal="center" vertical="center" textRotation="255"/>
      <protection/>
    </xf>
    <xf numFmtId="0" fontId="21" fillId="0" borderId="47" xfId="63" applyFont="1" applyBorder="1" applyAlignment="1">
      <alignment horizontal="center" vertical="center" textRotation="255"/>
      <protection/>
    </xf>
    <xf numFmtId="0" fontId="21" fillId="0" borderId="40" xfId="63" applyFont="1" applyBorder="1" applyAlignment="1">
      <alignment horizontal="center" vertical="center" textRotation="255"/>
      <protection/>
    </xf>
    <xf numFmtId="184" fontId="149" fillId="0" borderId="21" xfId="51" applyNumberFormat="1" applyFont="1" applyFill="1" applyBorder="1" applyAlignment="1" applyProtection="1">
      <alignment horizontal="right"/>
      <protection locked="0"/>
    </xf>
    <xf numFmtId="184" fontId="149" fillId="0" borderId="11" xfId="51" applyNumberFormat="1" applyFont="1" applyFill="1" applyBorder="1" applyAlignment="1" applyProtection="1">
      <alignment horizontal="right"/>
      <protection locked="0"/>
    </xf>
    <xf numFmtId="189" fontId="150" fillId="35" borderId="21" xfId="51" applyNumberFormat="1" applyFont="1" applyFill="1" applyBorder="1" applyAlignment="1" applyProtection="1">
      <alignment horizontal="right"/>
      <protection locked="0"/>
    </xf>
    <xf numFmtId="189" fontId="150" fillId="35" borderId="11" xfId="51" applyNumberFormat="1" applyFont="1" applyFill="1" applyBorder="1" applyAlignment="1" applyProtection="1">
      <alignment horizontal="right"/>
      <protection locked="0"/>
    </xf>
    <xf numFmtId="0" fontId="18" fillId="0" borderId="11" xfId="63" applyFont="1" applyBorder="1" applyAlignment="1">
      <alignment horizontal="center"/>
      <protection/>
    </xf>
    <xf numFmtId="0" fontId="18" fillId="0" borderId="35" xfId="63" applyFont="1" applyBorder="1" applyAlignment="1">
      <alignment horizontal="center"/>
      <protection/>
    </xf>
    <xf numFmtId="184" fontId="149" fillId="0" borderId="12" xfId="51" applyNumberFormat="1" applyFont="1" applyFill="1" applyBorder="1" applyAlignment="1" applyProtection="1">
      <alignment horizontal="right"/>
      <protection locked="0"/>
    </xf>
    <xf numFmtId="184" fontId="149" fillId="0" borderId="22" xfId="51" applyNumberFormat="1" applyFont="1" applyFill="1" applyBorder="1" applyAlignment="1" applyProtection="1">
      <alignment horizontal="right"/>
      <protection locked="0"/>
    </xf>
    <xf numFmtId="189" fontId="150" fillId="35" borderId="12" xfId="51" applyNumberFormat="1" applyFont="1" applyFill="1" applyBorder="1" applyAlignment="1" applyProtection="1">
      <alignment horizontal="right"/>
      <protection locked="0"/>
    </xf>
    <xf numFmtId="189" fontId="150" fillId="35" borderId="22" xfId="51" applyNumberFormat="1" applyFont="1" applyFill="1" applyBorder="1" applyAlignment="1" applyProtection="1">
      <alignment horizontal="right"/>
      <protection locked="0"/>
    </xf>
    <xf numFmtId="0" fontId="18" fillId="0" borderId="22" xfId="63" applyFont="1" applyBorder="1" applyAlignment="1">
      <alignment horizontal="center"/>
      <protection/>
    </xf>
    <xf numFmtId="0" fontId="18" fillId="0" borderId="17" xfId="63" applyFont="1" applyBorder="1" applyAlignment="1">
      <alignment horizontal="center"/>
      <protection/>
    </xf>
    <xf numFmtId="0" fontId="0" fillId="33" borderId="30" xfId="63" applyFill="1" applyBorder="1" applyAlignment="1">
      <alignment horizontal="center" vertical="center"/>
      <protection/>
    </xf>
    <xf numFmtId="0" fontId="0" fillId="33" borderId="38" xfId="63" applyFill="1" applyBorder="1" applyAlignment="1">
      <alignment horizontal="center" vertical="center"/>
      <protection/>
    </xf>
    <xf numFmtId="204" fontId="81" fillId="0" borderId="30" xfId="49" applyNumberFormat="1" applyFont="1" applyBorder="1" applyAlignment="1">
      <alignment horizontal="right"/>
    </xf>
    <xf numFmtId="204" fontId="81" fillId="0" borderId="38" xfId="49" applyNumberFormat="1" applyFont="1" applyBorder="1" applyAlignment="1">
      <alignment horizontal="right"/>
    </xf>
    <xf numFmtId="206" fontId="81" fillId="0" borderId="30" xfId="49" applyNumberFormat="1" applyFont="1" applyBorder="1" applyAlignment="1">
      <alignment horizontal="right"/>
    </xf>
    <xf numFmtId="206" fontId="81" fillId="0" borderId="38" xfId="49" applyNumberFormat="1" applyFont="1" applyBorder="1" applyAlignment="1">
      <alignment horizontal="right"/>
    </xf>
    <xf numFmtId="0" fontId="27" fillId="33" borderId="30" xfId="63" applyFont="1" applyFill="1" applyBorder="1" applyAlignment="1">
      <alignment horizontal="center" vertical="center" shrinkToFit="1"/>
      <protection/>
    </xf>
    <xf numFmtId="0" fontId="27" fillId="33" borderId="38" xfId="63" applyFont="1" applyFill="1" applyBorder="1" applyAlignment="1">
      <alignment horizontal="center" vertical="center" shrinkToFit="1"/>
      <protection/>
    </xf>
    <xf numFmtId="0" fontId="91" fillId="35" borderId="13" xfId="63" applyFont="1" applyFill="1" applyBorder="1" applyAlignment="1">
      <alignment horizontal="distributed" vertical="center" indent="6"/>
      <protection/>
    </xf>
    <xf numFmtId="204" fontId="81" fillId="0" borderId="13" xfId="49" applyNumberFormat="1" applyFont="1" applyBorder="1" applyAlignment="1">
      <alignment horizontal="right"/>
    </xf>
    <xf numFmtId="204" fontId="81" fillId="0" borderId="12" xfId="49" applyNumberFormat="1" applyFont="1" applyBorder="1" applyAlignment="1">
      <alignment horizontal="right"/>
    </xf>
    <xf numFmtId="0" fontId="18" fillId="0" borderId="17" xfId="63" applyFont="1" applyBorder="1" applyAlignment="1">
      <alignment horizontal="center" shrinkToFit="1"/>
      <protection/>
    </xf>
    <xf numFmtId="0" fontId="18" fillId="0" borderId="13" xfId="63" applyFont="1" applyBorder="1" applyAlignment="1">
      <alignment horizontal="center" shrinkToFit="1"/>
      <protection/>
    </xf>
    <xf numFmtId="203" fontId="81" fillId="0" borderId="13" xfId="49" applyNumberFormat="1" applyFont="1" applyBorder="1" applyAlignment="1">
      <alignment horizontal="right"/>
    </xf>
    <xf numFmtId="203" fontId="81" fillId="0" borderId="12" xfId="49" applyNumberFormat="1" applyFont="1" applyBorder="1" applyAlignment="1">
      <alignment horizontal="right"/>
    </xf>
    <xf numFmtId="0" fontId="18" fillId="0" borderId="22" xfId="63" applyFont="1" applyBorder="1" applyAlignment="1">
      <alignment horizontal="center" shrinkToFit="1"/>
      <protection/>
    </xf>
    <xf numFmtId="0" fontId="91" fillId="35" borderId="14" xfId="63" applyFont="1" applyFill="1" applyBorder="1" applyAlignment="1">
      <alignment horizontal="distributed" vertical="center" indent="6"/>
      <protection/>
    </xf>
    <xf numFmtId="204" fontId="81" fillId="27" borderId="14" xfId="49" applyNumberFormat="1" applyFont="1" applyFill="1" applyBorder="1" applyAlignment="1">
      <alignment horizontal="right"/>
    </xf>
    <xf numFmtId="204" fontId="81" fillId="27" borderId="21" xfId="49" applyNumberFormat="1" applyFont="1" applyFill="1" applyBorder="1" applyAlignment="1">
      <alignment horizontal="right"/>
    </xf>
    <xf numFmtId="0" fontId="18" fillId="27" borderId="35" xfId="63" applyFont="1" applyFill="1" applyBorder="1" applyAlignment="1">
      <alignment horizontal="center"/>
      <protection/>
    </xf>
    <xf numFmtId="0" fontId="18" fillId="27" borderId="14" xfId="63" applyFont="1" applyFill="1" applyBorder="1" applyAlignment="1">
      <alignment horizontal="center"/>
      <protection/>
    </xf>
    <xf numFmtId="0" fontId="18" fillId="0" borderId="13" xfId="63" applyFont="1" applyBorder="1" applyAlignment="1">
      <alignment horizontal="center"/>
      <protection/>
    </xf>
    <xf numFmtId="0" fontId="91" fillId="0" borderId="13" xfId="63" applyFont="1" applyBorder="1" applyAlignment="1">
      <alignment horizontal="distributed" vertical="center" indent="6"/>
      <protection/>
    </xf>
    <xf numFmtId="0" fontId="0" fillId="33" borderId="29" xfId="63" applyFill="1" applyBorder="1" applyAlignment="1">
      <alignment horizontal="center" vertical="center"/>
      <protection/>
    </xf>
    <xf numFmtId="0" fontId="0" fillId="33" borderId="81" xfId="63" applyFill="1" applyBorder="1" applyAlignment="1">
      <alignment horizontal="center" vertical="center"/>
      <protection/>
    </xf>
    <xf numFmtId="0" fontId="0" fillId="33" borderId="10" xfId="63" applyFill="1" applyBorder="1" applyAlignment="1">
      <alignment horizontal="center" vertical="center"/>
      <protection/>
    </xf>
    <xf numFmtId="0" fontId="0" fillId="33" borderId="136" xfId="63" applyFill="1" applyBorder="1" applyAlignment="1">
      <alignment horizontal="center" vertical="center"/>
      <protection/>
    </xf>
    <xf numFmtId="0" fontId="91" fillId="0" borderId="66" xfId="63" applyFont="1" applyBorder="1" applyAlignment="1">
      <alignment horizontal="distributed" vertical="center" indent="6"/>
      <protection/>
    </xf>
    <xf numFmtId="204" fontId="81" fillId="0" borderId="66" xfId="49" applyNumberFormat="1" applyFont="1" applyBorder="1" applyAlignment="1">
      <alignment horizontal="right"/>
    </xf>
    <xf numFmtId="204" fontId="81" fillId="0" borderId="28" xfId="49" applyNumberFormat="1" applyFont="1" applyBorder="1" applyAlignment="1">
      <alignment horizontal="right"/>
    </xf>
    <xf numFmtId="0" fontId="18" fillId="0" borderId="46" xfId="63" applyFont="1" applyBorder="1" applyAlignment="1">
      <alignment horizontal="center"/>
      <protection/>
    </xf>
    <xf numFmtId="0" fontId="18" fillId="0" borderId="66" xfId="63" applyFont="1" applyBorder="1" applyAlignment="1">
      <alignment horizontal="center"/>
      <protection/>
    </xf>
    <xf numFmtId="0" fontId="21" fillId="0" borderId="14" xfId="63" applyFont="1" applyBorder="1" applyAlignment="1">
      <alignment horizontal="left" vertical="center" wrapText="1"/>
      <protection/>
    </xf>
    <xf numFmtId="0" fontId="21" fillId="0" borderId="13" xfId="63" applyFont="1" applyBorder="1" applyAlignment="1">
      <alignment horizontal="left" vertical="center" wrapText="1"/>
      <protection/>
    </xf>
    <xf numFmtId="0" fontId="18" fillId="0" borderId="92" xfId="63" applyFont="1" applyBorder="1" applyAlignment="1">
      <alignment horizontal="center"/>
      <protection/>
    </xf>
    <xf numFmtId="0" fontId="18" fillId="0" borderId="93" xfId="63" applyFont="1" applyBorder="1" applyAlignment="1">
      <alignment horizontal="center"/>
      <protection/>
    </xf>
    <xf numFmtId="189" fontId="150" fillId="35" borderId="43" xfId="51" applyNumberFormat="1" applyFont="1" applyFill="1" applyBorder="1" applyAlignment="1" applyProtection="1">
      <alignment horizontal="right"/>
      <protection locked="0"/>
    </xf>
    <xf numFmtId="189" fontId="150" fillId="35" borderId="92" xfId="51" applyNumberFormat="1" applyFont="1" applyFill="1" applyBorder="1" applyAlignment="1" applyProtection="1">
      <alignment horizontal="right"/>
      <protection locked="0"/>
    </xf>
    <xf numFmtId="184" fontId="149" fillId="0" borderId="43" xfId="51" applyNumberFormat="1" applyFont="1" applyFill="1" applyBorder="1" applyAlignment="1" applyProtection="1">
      <alignment horizontal="right"/>
      <protection locked="0"/>
    </xf>
    <xf numFmtId="184" fontId="149" fillId="0" borderId="92" xfId="51" applyNumberFormat="1" applyFont="1" applyFill="1" applyBorder="1" applyAlignment="1" applyProtection="1">
      <alignment horizontal="right"/>
      <protection locked="0"/>
    </xf>
    <xf numFmtId="0" fontId="18" fillId="0" borderId="22" xfId="63" applyFont="1" applyBorder="1" applyAlignment="1">
      <alignment horizontal="center" wrapText="1"/>
      <protection/>
    </xf>
    <xf numFmtId="0" fontId="18" fillId="0" borderId="17" xfId="63" applyFont="1" applyBorder="1" applyAlignment="1">
      <alignment horizontal="center" wrapText="1"/>
      <protection/>
    </xf>
    <xf numFmtId="0" fontId="21" fillId="0" borderId="28" xfId="63" applyFont="1" applyBorder="1" applyAlignment="1">
      <alignment horizontal="left" vertical="center" wrapText="1"/>
      <protection/>
    </xf>
    <xf numFmtId="0" fontId="21" fillId="0" borderId="50" xfId="63" applyFont="1" applyBorder="1" applyAlignment="1">
      <alignment horizontal="left" vertical="center" wrapText="1"/>
      <protection/>
    </xf>
    <xf numFmtId="0" fontId="21" fillId="0" borderId="46" xfId="63" applyFont="1" applyBorder="1" applyAlignment="1">
      <alignment horizontal="left" vertical="center" wrapText="1"/>
      <protection/>
    </xf>
    <xf numFmtId="184" fontId="149" fillId="0" borderId="27" xfId="51" applyNumberFormat="1" applyFont="1" applyFill="1" applyBorder="1" applyAlignment="1" applyProtection="1">
      <alignment horizontal="right"/>
      <protection locked="0"/>
    </xf>
    <xf numFmtId="184" fontId="149" fillId="0" borderId="23" xfId="51" applyNumberFormat="1" applyFont="1" applyFill="1" applyBorder="1" applyAlignment="1" applyProtection="1">
      <alignment horizontal="right"/>
      <protection locked="0"/>
    </xf>
    <xf numFmtId="189" fontId="150" fillId="35" borderId="27" xfId="51" applyNumberFormat="1" applyFont="1" applyFill="1" applyBorder="1" applyAlignment="1" applyProtection="1">
      <alignment horizontal="right"/>
      <protection locked="0"/>
    </xf>
    <xf numFmtId="189" fontId="150" fillId="35" borderId="23" xfId="51" applyNumberFormat="1" applyFont="1" applyFill="1" applyBorder="1" applyAlignment="1" applyProtection="1">
      <alignment horizontal="right"/>
      <protection locked="0"/>
    </xf>
    <xf numFmtId="0" fontId="18" fillId="0" borderId="23" xfId="63" applyFont="1" applyBorder="1" applyAlignment="1">
      <alignment horizontal="center"/>
      <protection/>
    </xf>
    <xf numFmtId="0" fontId="18" fillId="0" borderId="16" xfId="63" applyFont="1" applyBorder="1" applyAlignment="1">
      <alignment horizontal="center"/>
      <protection/>
    </xf>
    <xf numFmtId="0" fontId="21" fillId="0" borderId="12" xfId="63" applyFont="1" applyBorder="1" applyAlignment="1">
      <alignment horizontal="left" vertical="center"/>
      <protection/>
    </xf>
    <xf numFmtId="0" fontId="21" fillId="0" borderId="22" xfId="63" applyFont="1" applyBorder="1" applyAlignment="1">
      <alignment horizontal="left" vertical="center"/>
      <protection/>
    </xf>
    <xf numFmtId="0" fontId="21" fillId="0" borderId="17" xfId="63" applyFont="1" applyBorder="1" applyAlignment="1">
      <alignment horizontal="left" vertical="center"/>
      <protection/>
    </xf>
    <xf numFmtId="0" fontId="18" fillId="0" borderId="50" xfId="63" applyFont="1" applyBorder="1" applyAlignment="1">
      <alignment horizontal="center"/>
      <protection/>
    </xf>
    <xf numFmtId="184" fontId="149" fillId="0" borderId="28" xfId="51" applyNumberFormat="1" applyFont="1" applyFill="1" applyBorder="1" applyAlignment="1" applyProtection="1">
      <alignment horizontal="right"/>
      <protection locked="0"/>
    </xf>
    <xf numFmtId="184" fontId="149" fillId="0" borderId="50" xfId="51" applyNumberFormat="1" applyFont="1" applyFill="1" applyBorder="1" applyAlignment="1" applyProtection="1">
      <alignment horizontal="right"/>
      <protection locked="0"/>
    </xf>
    <xf numFmtId="0" fontId="21" fillId="0" borderId="12" xfId="63" applyFont="1" applyBorder="1" applyAlignment="1">
      <alignment horizontal="left"/>
      <protection/>
    </xf>
    <xf numFmtId="0" fontId="21" fillId="0" borderId="22" xfId="63" applyFont="1" applyBorder="1" applyAlignment="1">
      <alignment horizontal="left"/>
      <protection/>
    </xf>
    <xf numFmtId="0" fontId="21" fillId="0" borderId="17" xfId="63" applyFont="1" applyBorder="1" applyAlignment="1">
      <alignment horizontal="left"/>
      <protection/>
    </xf>
    <xf numFmtId="0" fontId="21" fillId="0" borderId="43" xfId="63" applyFont="1" applyBorder="1" applyAlignment="1">
      <alignment horizontal="left"/>
      <protection/>
    </xf>
    <xf numFmtId="0" fontId="21" fillId="0" borderId="92" xfId="63" applyFont="1" applyBorder="1" applyAlignment="1">
      <alignment horizontal="left"/>
      <protection/>
    </xf>
    <xf numFmtId="0" fontId="21" fillId="0" borderId="93" xfId="63" applyFont="1" applyBorder="1" applyAlignment="1">
      <alignment horizontal="left"/>
      <protection/>
    </xf>
    <xf numFmtId="0" fontId="21" fillId="0" borderId="12" xfId="71" applyFont="1" applyFill="1" applyBorder="1" applyAlignment="1" applyProtection="1">
      <alignment horizontal="left" vertical="center"/>
      <protection/>
    </xf>
    <xf numFmtId="0" fontId="21" fillId="0" borderId="22" xfId="71" applyFont="1" applyFill="1" applyBorder="1" applyAlignment="1" applyProtection="1">
      <alignment horizontal="left" vertical="center"/>
      <protection/>
    </xf>
    <xf numFmtId="0" fontId="21" fillId="0" borderId="17" xfId="71" applyFont="1" applyFill="1" applyBorder="1" applyAlignment="1" applyProtection="1">
      <alignment horizontal="left" vertical="center"/>
      <protection/>
    </xf>
    <xf numFmtId="0" fontId="148" fillId="0" borderId="38" xfId="63" applyFont="1" applyBorder="1" applyAlignment="1" applyProtection="1">
      <alignment horizontal="left" vertical="center"/>
      <protection locked="0"/>
    </xf>
    <xf numFmtId="0" fontId="21" fillId="33" borderId="79" xfId="63" applyFont="1" applyFill="1" applyBorder="1" applyAlignment="1">
      <alignment horizontal="center" vertical="center"/>
      <protection/>
    </xf>
    <xf numFmtId="0" fontId="21" fillId="33" borderId="80" xfId="63" applyFont="1" applyFill="1" applyBorder="1" applyAlignment="1">
      <alignment horizontal="center" vertical="center"/>
      <protection/>
    </xf>
    <xf numFmtId="0" fontId="21" fillId="33" borderId="48" xfId="63" applyFont="1" applyFill="1" applyBorder="1" applyAlignment="1">
      <alignment horizontal="center" vertical="center"/>
      <protection/>
    </xf>
    <xf numFmtId="0" fontId="21" fillId="33" borderId="79" xfId="63" applyFont="1" applyFill="1" applyBorder="1" applyAlignment="1">
      <alignment horizontal="center" vertical="center" wrapText="1"/>
      <protection/>
    </xf>
    <xf numFmtId="0" fontId="21" fillId="33" borderId="80" xfId="63" applyFont="1" applyFill="1" applyBorder="1" applyAlignment="1">
      <alignment horizontal="center" vertical="center" wrapText="1"/>
      <protection/>
    </xf>
    <xf numFmtId="0" fontId="21" fillId="33" borderId="48" xfId="63" applyFont="1" applyFill="1" applyBorder="1" applyAlignment="1">
      <alignment horizontal="center" vertical="center" wrapText="1"/>
      <protection/>
    </xf>
    <xf numFmtId="0" fontId="21" fillId="0" borderId="85" xfId="63" applyFont="1" applyBorder="1" applyAlignment="1">
      <alignment horizontal="center" vertical="center" textRotation="255"/>
      <protection/>
    </xf>
    <xf numFmtId="0" fontId="21" fillId="0" borderId="86" xfId="63" applyFont="1" applyBorder="1" applyAlignment="1">
      <alignment horizontal="center" vertical="center" textRotation="255"/>
      <protection/>
    </xf>
    <xf numFmtId="0" fontId="21" fillId="0" borderId="32" xfId="63" applyFont="1" applyBorder="1" applyAlignment="1">
      <alignment horizontal="left" vertical="center"/>
      <protection/>
    </xf>
    <xf numFmtId="0" fontId="21" fillId="0" borderId="33" xfId="63" applyFont="1" applyBorder="1" applyAlignment="1">
      <alignment horizontal="left" vertical="center"/>
      <protection/>
    </xf>
    <xf numFmtId="0" fontId="21" fillId="0" borderId="15" xfId="63" applyFont="1" applyBorder="1" applyAlignment="1">
      <alignment horizontal="left" vertical="center"/>
      <protection/>
    </xf>
    <xf numFmtId="0" fontId="0" fillId="33" borderId="30" xfId="63" applyFill="1" applyBorder="1" applyAlignment="1">
      <alignment horizontal="distributed" vertical="center" indent="1"/>
      <protection/>
    </xf>
    <xf numFmtId="0" fontId="0" fillId="33" borderId="38" xfId="63" applyFill="1" applyBorder="1" applyAlignment="1">
      <alignment horizontal="distributed" vertical="center" indent="1"/>
      <protection/>
    </xf>
    <xf numFmtId="0" fontId="0" fillId="33" borderId="19" xfId="63" applyFill="1" applyBorder="1" applyAlignment="1">
      <alignment horizontal="distributed" vertical="center" indent="1"/>
      <protection/>
    </xf>
    <xf numFmtId="190" fontId="148" fillId="35" borderId="30" xfId="63" applyNumberFormat="1" applyFont="1" applyFill="1" applyBorder="1" applyAlignment="1">
      <alignment horizontal="center" vertical="center"/>
      <protection/>
    </xf>
    <xf numFmtId="190" fontId="148" fillId="35" borderId="38" xfId="63" applyNumberFormat="1" applyFont="1" applyFill="1" applyBorder="1" applyAlignment="1">
      <alignment horizontal="center" vertical="center"/>
      <protection/>
    </xf>
    <xf numFmtId="190" fontId="148" fillId="35" borderId="30" xfId="63" applyNumberFormat="1" applyFont="1" applyFill="1" applyBorder="1" applyAlignment="1" applyProtection="1">
      <alignment horizontal="center" vertical="center"/>
      <protection locked="0"/>
    </xf>
    <xf numFmtId="190" fontId="148" fillId="35" borderId="38" xfId="63" applyNumberFormat="1" applyFont="1" applyFill="1" applyBorder="1" applyAlignment="1" applyProtection="1">
      <alignment horizontal="center" vertical="center"/>
      <protection locked="0"/>
    </xf>
    <xf numFmtId="0" fontId="21" fillId="0" borderId="32" xfId="63" applyFont="1" applyBorder="1" applyAlignment="1">
      <alignment horizontal="left" vertical="center" wrapText="1"/>
      <protection/>
    </xf>
    <xf numFmtId="0" fontId="21" fillId="0" borderId="33" xfId="63" applyFont="1" applyBorder="1" applyAlignment="1">
      <alignment horizontal="left" vertical="center" wrapText="1"/>
      <protection/>
    </xf>
    <xf numFmtId="0" fontId="21" fillId="0" borderId="15" xfId="63" applyFont="1" applyBorder="1" applyAlignment="1">
      <alignment horizontal="left" vertical="center" wrapText="1"/>
      <protection/>
    </xf>
    <xf numFmtId="189" fontId="150" fillId="35" borderId="28" xfId="51" applyNumberFormat="1" applyFont="1" applyFill="1" applyBorder="1" applyAlignment="1" applyProtection="1">
      <alignment horizontal="right"/>
      <protection locked="0"/>
    </xf>
    <xf numFmtId="189" fontId="150" fillId="35" borderId="50" xfId="51" applyNumberFormat="1" applyFont="1" applyFill="1" applyBorder="1" applyAlignment="1" applyProtection="1">
      <alignment horizontal="right"/>
      <protection locked="0"/>
    </xf>
    <xf numFmtId="0" fontId="88" fillId="0" borderId="0" xfId="63" applyFont="1" applyAlignment="1">
      <alignment horizontal="center" vertical="center"/>
      <protection/>
    </xf>
    <xf numFmtId="204" fontId="25" fillId="27" borderId="30" xfId="63" applyNumberFormat="1" applyFont="1" applyFill="1" applyBorder="1" applyAlignment="1">
      <alignment horizontal="center" vertical="center"/>
      <protection/>
    </xf>
    <xf numFmtId="204" fontId="25" fillId="27" borderId="38" xfId="63" applyNumberFormat="1" applyFont="1" applyFill="1" applyBorder="1" applyAlignment="1">
      <alignment horizontal="center" vertical="center"/>
      <protection/>
    </xf>
    <xf numFmtId="204" fontId="25" fillId="27" borderId="19" xfId="63" applyNumberFormat="1" applyFont="1" applyFill="1" applyBorder="1" applyAlignment="1">
      <alignment horizontal="center" vertical="center"/>
      <protection/>
    </xf>
    <xf numFmtId="190" fontId="0" fillId="0" borderId="30" xfId="63" applyNumberFormat="1" applyFont="1" applyBorder="1" applyAlignment="1">
      <alignment horizontal="center" vertical="center"/>
      <protection/>
    </xf>
    <xf numFmtId="190" fontId="0" fillId="0" borderId="38" xfId="63" applyNumberFormat="1" applyFont="1" applyBorder="1" applyAlignment="1">
      <alignment horizontal="center" vertical="center"/>
      <protection/>
    </xf>
    <xf numFmtId="190" fontId="0" fillId="0" borderId="19" xfId="63" applyNumberFormat="1" applyFont="1" applyBorder="1" applyAlignment="1">
      <alignment horizontal="center" vertical="center"/>
      <protection/>
    </xf>
    <xf numFmtId="0" fontId="21" fillId="0" borderId="90" xfId="63" applyFont="1" applyBorder="1" applyAlignment="1">
      <alignment horizontal="center" vertical="center" textRotation="255"/>
      <protection/>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バス新規】shinseiyou_checklist_truck_excel" xfId="65"/>
    <cellStyle name="標準_teiki_shinsa_shinseiyou_checklist_excel_bus" xfId="66"/>
    <cellStyle name="標準_チェック表表紙&amp;申請書＆事業所一覧表" xfId="67"/>
    <cellStyle name="標準_チェック表表紙のみ" xfId="68"/>
    <cellStyle name="標準_バス申請用チェックリスト記入表（その２）04.10改訂" xfId="69"/>
    <cellStyle name="標準_バス申請用チェックリスト記入表（その２）04.10改訂_バスチェックリスト記入用紙07.04改訂" xfId="70"/>
    <cellStyle name="標準_更新審査用トラックチェックリストexcel版05.11" xfId="71"/>
    <cellStyle name="標準_更新審査用トラックチェックリストexcel版05.11_【oku】新規タクシーチェックリスト" xfId="72"/>
    <cellStyle name="標準_更新審査用トラックチェックリストexcel版05.11_更新審査申請用バスチェックリストexcel版06.01" xfId="73"/>
    <cellStyle name="標準_申請用トラックチェックリスト記入表（その２）改訂04.11" xfId="74"/>
    <cellStyle name="標準_申請用トラックチェックリスト記入表（その２）改訂04.11_チェックリスト改訂07.03" xfId="75"/>
    <cellStyle name="標準_申請用トラックチェックリスト記入表（その２）改訂04.11_チェックリスト改訂07.03 2" xfId="76"/>
    <cellStyle name="標準_申請用トラックチェックリスト記入表（その２）改訂04.11_申請用トラックチェックリストexcel版05.04" xfId="77"/>
    <cellStyle name="標準_申請用トラックチェックリスト記入表（その２）改訂04.11_申請用トラックチェックリストexcel版05.04 2" xfId="78"/>
    <cellStyle name="Followed Hyperlink" xfId="79"/>
    <cellStyle name="良い"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85725</xdr:rowOff>
    </xdr:from>
    <xdr:to>
      <xdr:col>8</xdr:col>
      <xdr:colOff>1066800</xdr:colOff>
      <xdr:row>14</xdr:row>
      <xdr:rowOff>57150</xdr:rowOff>
    </xdr:to>
    <xdr:grpSp>
      <xdr:nvGrpSpPr>
        <xdr:cNvPr id="1" name="Group 3"/>
        <xdr:cNvGrpSpPr>
          <a:grpSpLocks/>
        </xdr:cNvGrpSpPr>
      </xdr:nvGrpSpPr>
      <xdr:grpSpPr>
        <a:xfrm>
          <a:off x="552450" y="1504950"/>
          <a:ext cx="5848350" cy="1000125"/>
          <a:chOff x="1335" y="3345"/>
          <a:chExt cx="9045" cy="1575"/>
        </a:xfrm>
        <a:solidFill>
          <a:srgbClr val="FFFFFF"/>
        </a:solidFill>
      </xdr:grpSpPr>
      <xdr:sp>
        <xdr:nvSpPr>
          <xdr:cNvPr id="2" name="AutoShape 4"/>
          <xdr:cNvSpPr>
            <a:spLocks/>
          </xdr:cNvSpPr>
        </xdr:nvSpPr>
        <xdr:spPr>
          <a:xfrm>
            <a:off x="1335" y="3345"/>
            <a:ext cx="9045" cy="1575"/>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476250</xdr:colOff>
      <xdr:row>44</xdr:row>
      <xdr:rowOff>47625</xdr:rowOff>
    </xdr:from>
    <xdr:to>
      <xdr:col>7</xdr:col>
      <xdr:colOff>600075</xdr:colOff>
      <xdr:row>46</xdr:row>
      <xdr:rowOff>0</xdr:rowOff>
    </xdr:to>
    <xdr:sp>
      <xdr:nvSpPr>
        <xdr:cNvPr id="4" name="AutoShape 62"/>
        <xdr:cNvSpPr>
          <a:spLocks/>
        </xdr:cNvSpPr>
      </xdr:nvSpPr>
      <xdr:spPr>
        <a:xfrm>
          <a:off x="5124450" y="8401050"/>
          <a:ext cx="123825" cy="371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44</xdr:row>
      <xdr:rowOff>76200</xdr:rowOff>
    </xdr:from>
    <xdr:to>
      <xdr:col>8</xdr:col>
      <xdr:colOff>1162050</xdr:colOff>
      <xdr:row>45</xdr:row>
      <xdr:rowOff>190500</xdr:rowOff>
    </xdr:to>
    <xdr:sp>
      <xdr:nvSpPr>
        <xdr:cNvPr id="5" name="Text Box 63"/>
        <xdr:cNvSpPr txBox="1">
          <a:spLocks noChangeArrowheads="1"/>
        </xdr:cNvSpPr>
      </xdr:nvSpPr>
      <xdr:spPr>
        <a:xfrm>
          <a:off x="5229225" y="8429625"/>
          <a:ext cx="1266825" cy="323850"/>
        </a:xfrm>
        <a:prstGeom prst="rect">
          <a:avLst/>
        </a:prstGeom>
        <a:noFill/>
        <a:ln w="9525" cmpd="sng">
          <a:noFill/>
        </a:ln>
      </xdr:spPr>
      <xdr:txBody>
        <a:bodyPr vertOverflow="clip" wrap="square" lIns="27432" tIns="18288" rIns="27432" bIns="18288" anchor="ctr"/>
        <a:p>
          <a:pPr algn="ctr">
            <a:defRPr/>
          </a:pPr>
          <a:r>
            <a:rPr lang="en-US" cap="none" sz="1100" b="1" i="0" u="none" baseline="0">
              <a:solidFill>
                <a:srgbClr val="000000"/>
              </a:solidFill>
            </a:rPr>
            <a:t>どちらでも可。</a:t>
          </a:r>
        </a:p>
      </xdr:txBody>
    </xdr:sp>
    <xdr:clientData/>
  </xdr:twoCellAnchor>
  <xdr:twoCellAnchor>
    <xdr:from>
      <xdr:col>5</xdr:col>
      <xdr:colOff>333375</xdr:colOff>
      <xdr:row>46</xdr:row>
      <xdr:rowOff>9525</xdr:rowOff>
    </xdr:from>
    <xdr:to>
      <xdr:col>5</xdr:col>
      <xdr:colOff>333375</xdr:colOff>
      <xdr:row>48</xdr:row>
      <xdr:rowOff>9525</xdr:rowOff>
    </xdr:to>
    <xdr:sp>
      <xdr:nvSpPr>
        <xdr:cNvPr id="6" name="Line 64"/>
        <xdr:cNvSpPr>
          <a:spLocks/>
        </xdr:cNvSpPr>
      </xdr:nvSpPr>
      <xdr:spPr>
        <a:xfrm>
          <a:off x="3609975" y="87820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657225</xdr:colOff>
      <xdr:row>20</xdr:row>
      <xdr:rowOff>76200</xdr:rowOff>
    </xdr:from>
    <xdr:to>
      <xdr:col>8</xdr:col>
      <xdr:colOff>390525</xdr:colOff>
      <xdr:row>23</xdr:row>
      <xdr:rowOff>114300</xdr:rowOff>
    </xdr:to>
    <xdr:grpSp>
      <xdr:nvGrpSpPr>
        <xdr:cNvPr id="7" name="Group 67"/>
        <xdr:cNvGrpSpPr>
          <a:grpSpLocks/>
        </xdr:cNvGrpSpPr>
      </xdr:nvGrpSpPr>
      <xdr:grpSpPr>
        <a:xfrm>
          <a:off x="1190625" y="3743325"/>
          <a:ext cx="4533900" cy="657225"/>
          <a:chOff x="125" y="387"/>
          <a:chExt cx="434" cy="58"/>
        </a:xfrm>
        <a:solidFill>
          <a:srgbClr val="FFFFFF"/>
        </a:solidFill>
      </xdr:grpSpPr>
      <xdr:sp>
        <xdr:nvSpPr>
          <xdr:cNvPr id="8" name="AutoShape 68"/>
          <xdr:cNvSpPr>
            <a:spLocks/>
          </xdr:cNvSpPr>
        </xdr:nvSpPr>
        <xdr:spPr>
          <a:xfrm>
            <a:off x="125" y="387"/>
            <a:ext cx="434" cy="58"/>
          </a:xfrm>
          <a:prstGeom prst="horizontalScroll">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 Box 69"/>
          <xdr:cNvSpPr txBox="1">
            <a:spLocks noChangeArrowheads="1"/>
          </xdr:cNvSpPr>
        </xdr:nvSpPr>
        <xdr:spPr>
          <a:xfrm>
            <a:off x="170" y="398"/>
            <a:ext cx="377" cy="35"/>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latin typeface="HGP教科書体"/>
                <a:ea typeface="HGP教科書体"/>
                <a:cs typeface="HGP教科書体"/>
              </a:rPr>
              <a:t>記　入　上　の　注　意</a:t>
            </a:r>
            <a:r>
              <a:rPr lang="en-US" cap="none" sz="1100" b="0" i="0" u="none" baseline="0">
                <a:solidFill>
                  <a:srgbClr val="000000"/>
                </a:solidFill>
                <a:latin typeface="HGP教科書体"/>
                <a:ea typeface="HGP教科書体"/>
                <a:cs typeface="HGP教科書体"/>
              </a:rPr>
              <a:t> </a:t>
            </a:r>
            <a:r>
              <a:rPr lang="en-US" cap="none" sz="1100" b="0" i="0" u="none" baseline="0">
                <a:solidFill>
                  <a:srgbClr val="000000"/>
                </a:solidFill>
                <a:latin typeface="HGP教科書体"/>
                <a:ea typeface="HGP教科書体"/>
                <a:cs typeface="HGP教科書体"/>
              </a:rPr>
              <a:t>　</a:t>
            </a:r>
            <a:r>
              <a:rPr lang="en-US" cap="none" sz="1200" b="1" i="0" u="none" baseline="0">
                <a:solidFill>
                  <a:srgbClr val="000000"/>
                </a:solidFill>
                <a:latin typeface="HGP教科書体"/>
                <a:ea typeface="HGP教科書体"/>
                <a:cs typeface="HGP教科書体"/>
              </a:rPr>
              <a:t>（</a:t>
            </a:r>
            <a:r>
              <a:rPr lang="en-US" cap="none" sz="1400" b="1" i="0" u="none" baseline="0">
                <a:solidFill>
                  <a:srgbClr val="000000"/>
                </a:solidFill>
                <a:latin typeface="HGP教科書体"/>
                <a:ea typeface="HGP教科書体"/>
                <a:cs typeface="HGP教科書体"/>
              </a:rPr>
              <a:t>必ずお読みください</a:t>
            </a:r>
            <a:r>
              <a:rPr lang="en-US" cap="none" sz="1200" b="1" i="0" u="none" baseline="0">
                <a:solidFill>
                  <a:srgbClr val="000000"/>
                </a:solidFill>
                <a:latin typeface="HGP教科書体"/>
                <a:ea typeface="HGP教科書体"/>
                <a:cs typeface="HGP教科書体"/>
              </a:rPr>
              <a:t>）</a:t>
            </a:r>
          </a:p>
        </xdr:txBody>
      </xdr:sp>
    </xdr:grpSp>
    <xdr:clientData/>
  </xdr:twoCellAnchor>
  <xdr:twoCellAnchor>
    <xdr:from>
      <xdr:col>3</xdr:col>
      <xdr:colOff>542925</xdr:colOff>
      <xdr:row>44</xdr:row>
      <xdr:rowOff>38100</xdr:rowOff>
    </xdr:from>
    <xdr:to>
      <xdr:col>3</xdr:col>
      <xdr:colOff>657225</xdr:colOff>
      <xdr:row>46</xdr:row>
      <xdr:rowOff>0</xdr:rowOff>
    </xdr:to>
    <xdr:sp>
      <xdr:nvSpPr>
        <xdr:cNvPr id="10" name="AutoShape 70"/>
        <xdr:cNvSpPr>
          <a:spLocks/>
        </xdr:cNvSpPr>
      </xdr:nvSpPr>
      <xdr:spPr>
        <a:xfrm>
          <a:off x="2447925" y="8391525"/>
          <a:ext cx="114300"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46</xdr:row>
      <xdr:rowOff>85725</xdr:rowOff>
    </xdr:from>
    <xdr:to>
      <xdr:col>6</xdr:col>
      <xdr:colOff>619125</xdr:colOff>
      <xdr:row>47</xdr:row>
      <xdr:rowOff>114300</xdr:rowOff>
    </xdr:to>
    <xdr:sp>
      <xdr:nvSpPr>
        <xdr:cNvPr id="11" name="Text Box 71"/>
        <xdr:cNvSpPr txBox="1">
          <a:spLocks noChangeArrowheads="1"/>
        </xdr:cNvSpPr>
      </xdr:nvSpPr>
      <xdr:spPr>
        <a:xfrm>
          <a:off x="3686175" y="8858250"/>
          <a:ext cx="895350" cy="2000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この場合は</a:t>
          </a:r>
        </a:p>
      </xdr:txBody>
    </xdr:sp>
    <xdr:clientData/>
  </xdr:twoCellAnchor>
  <xdr:twoCellAnchor>
    <xdr:from>
      <xdr:col>5</xdr:col>
      <xdr:colOff>333375</xdr:colOff>
      <xdr:row>46</xdr:row>
      <xdr:rowOff>9525</xdr:rowOff>
    </xdr:from>
    <xdr:to>
      <xdr:col>5</xdr:col>
      <xdr:colOff>333375</xdr:colOff>
      <xdr:row>48</xdr:row>
      <xdr:rowOff>9525</xdr:rowOff>
    </xdr:to>
    <xdr:sp>
      <xdr:nvSpPr>
        <xdr:cNvPr id="12" name="Line 37"/>
        <xdr:cNvSpPr>
          <a:spLocks/>
        </xdr:cNvSpPr>
      </xdr:nvSpPr>
      <xdr:spPr>
        <a:xfrm>
          <a:off x="3609975" y="87820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45</xdr:row>
      <xdr:rowOff>0</xdr:rowOff>
    </xdr:from>
    <xdr:to>
      <xdr:col>6</xdr:col>
      <xdr:colOff>600075</xdr:colOff>
      <xdr:row>46</xdr:row>
      <xdr:rowOff>0</xdr:rowOff>
    </xdr:to>
    <xdr:sp>
      <xdr:nvSpPr>
        <xdr:cNvPr id="13" name="Rectangle 38"/>
        <xdr:cNvSpPr>
          <a:spLocks/>
        </xdr:cNvSpPr>
      </xdr:nvSpPr>
      <xdr:spPr>
        <a:xfrm>
          <a:off x="2857500" y="8562975"/>
          <a:ext cx="17049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95250</xdr:colOff>
      <xdr:row>0</xdr:row>
      <xdr:rowOff>85725</xdr:rowOff>
    </xdr:from>
    <xdr:to>
      <xdr:col>2</xdr:col>
      <xdr:colOff>142875</xdr:colOff>
      <xdr:row>7</xdr:row>
      <xdr:rowOff>152400</xdr:rowOff>
    </xdr:to>
    <xdr:pic>
      <xdr:nvPicPr>
        <xdr:cNvPr id="14" name="Picture 14" descr="認証ロゴマーク（陸）改訂120409"/>
        <xdr:cNvPicPr preferRelativeResize="1">
          <a:picLocks noChangeAspect="1"/>
        </xdr:cNvPicPr>
      </xdr:nvPicPr>
      <xdr:blipFill>
        <a:blip r:embed="rId1"/>
        <a:stretch>
          <a:fillRect/>
        </a:stretch>
      </xdr:blipFill>
      <xdr:spPr>
        <a:xfrm>
          <a:off x="95250" y="85725"/>
          <a:ext cx="1266825" cy="1314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xdr:row>
      <xdr:rowOff>85725</xdr:rowOff>
    </xdr:from>
    <xdr:to>
      <xdr:col>2</xdr:col>
      <xdr:colOff>38100</xdr:colOff>
      <xdr:row>10</xdr:row>
      <xdr:rowOff>295275</xdr:rowOff>
    </xdr:to>
    <xdr:grpSp>
      <xdr:nvGrpSpPr>
        <xdr:cNvPr id="1" name="グループ化 55"/>
        <xdr:cNvGrpSpPr>
          <a:grpSpLocks/>
        </xdr:cNvGrpSpPr>
      </xdr:nvGrpSpPr>
      <xdr:grpSpPr>
        <a:xfrm>
          <a:off x="9525" y="2867025"/>
          <a:ext cx="581025" cy="209550"/>
          <a:chOff x="19050" y="3457575"/>
          <a:chExt cx="581025" cy="209550"/>
        </a:xfrm>
        <a:solidFill>
          <a:srgbClr val="FFFFFF"/>
        </a:solidFill>
      </xdr:grpSpPr>
    </xdr:grpSp>
    <xdr:clientData/>
  </xdr:twoCellAnchor>
  <xdr:twoCellAnchor>
    <xdr:from>
      <xdr:col>0</xdr:col>
      <xdr:colOff>0</xdr:colOff>
      <xdr:row>8</xdr:row>
      <xdr:rowOff>0</xdr:rowOff>
    </xdr:from>
    <xdr:to>
      <xdr:col>2</xdr:col>
      <xdr:colOff>95250</xdr:colOff>
      <xdr:row>9</xdr:row>
      <xdr:rowOff>0</xdr:rowOff>
    </xdr:to>
    <xdr:grpSp>
      <xdr:nvGrpSpPr>
        <xdr:cNvPr id="4" name="グループ化 73"/>
        <xdr:cNvGrpSpPr>
          <a:grpSpLocks/>
        </xdr:cNvGrpSpPr>
      </xdr:nvGrpSpPr>
      <xdr:grpSpPr>
        <a:xfrm>
          <a:off x="0" y="2247900"/>
          <a:ext cx="647700" cy="247650"/>
          <a:chOff x="19050" y="3457575"/>
          <a:chExt cx="581025" cy="209550"/>
        </a:xfrm>
        <a:solidFill>
          <a:srgbClr val="FFFFFF"/>
        </a:solidFill>
      </xdr:grpSpPr>
    </xdr:grpSp>
    <xdr:clientData/>
  </xdr:twoCellAnchor>
  <xdr:twoCellAnchor>
    <xdr:from>
      <xdr:col>0</xdr:col>
      <xdr:colOff>0</xdr:colOff>
      <xdr:row>6</xdr:row>
      <xdr:rowOff>57150</xdr:rowOff>
    </xdr:from>
    <xdr:to>
      <xdr:col>2</xdr:col>
      <xdr:colOff>95250</xdr:colOff>
      <xdr:row>6</xdr:row>
      <xdr:rowOff>323850</xdr:rowOff>
    </xdr:to>
    <xdr:grpSp>
      <xdr:nvGrpSpPr>
        <xdr:cNvPr id="7" name="グループ化 76"/>
        <xdr:cNvGrpSpPr>
          <a:grpSpLocks/>
        </xdr:cNvGrpSpPr>
      </xdr:nvGrpSpPr>
      <xdr:grpSpPr>
        <a:xfrm>
          <a:off x="0" y="1676400"/>
          <a:ext cx="647700" cy="266700"/>
          <a:chOff x="19050" y="3457575"/>
          <a:chExt cx="581025" cy="209550"/>
        </a:xfrm>
        <a:solidFill>
          <a:srgbClr val="FFFFFF"/>
        </a:solidFill>
      </xdr:grpSpPr>
    </xdr:grpSp>
    <xdr:clientData/>
  </xdr:twoCellAnchor>
  <xdr:twoCellAnchor>
    <xdr:from>
      <xdr:col>0</xdr:col>
      <xdr:colOff>0</xdr:colOff>
      <xdr:row>7</xdr:row>
      <xdr:rowOff>0</xdr:rowOff>
    </xdr:from>
    <xdr:to>
      <xdr:col>2</xdr:col>
      <xdr:colOff>95250</xdr:colOff>
      <xdr:row>8</xdr:row>
      <xdr:rowOff>0</xdr:rowOff>
    </xdr:to>
    <xdr:grpSp>
      <xdr:nvGrpSpPr>
        <xdr:cNvPr id="10" name="グループ化 79"/>
        <xdr:cNvGrpSpPr>
          <a:grpSpLocks/>
        </xdr:cNvGrpSpPr>
      </xdr:nvGrpSpPr>
      <xdr:grpSpPr>
        <a:xfrm>
          <a:off x="0" y="2000250"/>
          <a:ext cx="647700" cy="247650"/>
          <a:chOff x="19050" y="3457575"/>
          <a:chExt cx="581025" cy="209550"/>
        </a:xfrm>
        <a:solidFill>
          <a:srgbClr val="FFFFFF"/>
        </a:solidFill>
      </xdr:grpSpPr>
    </xdr:grpSp>
    <xdr:clientData/>
  </xdr:twoCellAnchor>
  <xdr:twoCellAnchor>
    <xdr:from>
      <xdr:col>0</xdr:col>
      <xdr:colOff>0</xdr:colOff>
      <xdr:row>12</xdr:row>
      <xdr:rowOff>19050</xdr:rowOff>
    </xdr:from>
    <xdr:to>
      <xdr:col>2</xdr:col>
      <xdr:colOff>28575</xdr:colOff>
      <xdr:row>12</xdr:row>
      <xdr:rowOff>219075</xdr:rowOff>
    </xdr:to>
    <xdr:grpSp>
      <xdr:nvGrpSpPr>
        <xdr:cNvPr id="13" name="グループ化 82"/>
        <xdr:cNvGrpSpPr>
          <a:grpSpLocks/>
        </xdr:cNvGrpSpPr>
      </xdr:nvGrpSpPr>
      <xdr:grpSpPr>
        <a:xfrm>
          <a:off x="0" y="3638550"/>
          <a:ext cx="581025" cy="200025"/>
          <a:chOff x="19050" y="3457575"/>
          <a:chExt cx="581025" cy="209550"/>
        </a:xfrm>
        <a:solidFill>
          <a:srgbClr val="FFFFFF"/>
        </a:solidFill>
      </xdr:grpSpPr>
    </xdr:grpSp>
    <xdr:clientData/>
  </xdr:twoCellAnchor>
  <xdr:twoCellAnchor>
    <xdr:from>
      <xdr:col>0</xdr:col>
      <xdr:colOff>0</xdr:colOff>
      <xdr:row>13</xdr:row>
      <xdr:rowOff>19050</xdr:rowOff>
    </xdr:from>
    <xdr:to>
      <xdr:col>2</xdr:col>
      <xdr:colOff>28575</xdr:colOff>
      <xdr:row>13</xdr:row>
      <xdr:rowOff>219075</xdr:rowOff>
    </xdr:to>
    <xdr:grpSp>
      <xdr:nvGrpSpPr>
        <xdr:cNvPr id="16" name="グループ化 85"/>
        <xdr:cNvGrpSpPr>
          <a:grpSpLocks/>
        </xdr:cNvGrpSpPr>
      </xdr:nvGrpSpPr>
      <xdr:grpSpPr>
        <a:xfrm>
          <a:off x="0" y="3886200"/>
          <a:ext cx="581025" cy="200025"/>
          <a:chOff x="19050" y="3457575"/>
          <a:chExt cx="581025" cy="209550"/>
        </a:xfrm>
        <a:solidFill>
          <a:srgbClr val="FFFFFF"/>
        </a:solidFill>
      </xdr:grpSpPr>
    </xdr:grpSp>
    <xdr:clientData/>
  </xdr:twoCellAnchor>
  <xdr:twoCellAnchor>
    <xdr:from>
      <xdr:col>0</xdr:col>
      <xdr:colOff>0</xdr:colOff>
      <xdr:row>14</xdr:row>
      <xdr:rowOff>19050</xdr:rowOff>
    </xdr:from>
    <xdr:to>
      <xdr:col>2</xdr:col>
      <xdr:colOff>28575</xdr:colOff>
      <xdr:row>14</xdr:row>
      <xdr:rowOff>228600</xdr:rowOff>
    </xdr:to>
    <xdr:grpSp>
      <xdr:nvGrpSpPr>
        <xdr:cNvPr id="19" name="グループ化 91"/>
        <xdr:cNvGrpSpPr>
          <a:grpSpLocks/>
        </xdr:cNvGrpSpPr>
      </xdr:nvGrpSpPr>
      <xdr:grpSpPr>
        <a:xfrm>
          <a:off x="0" y="4133850"/>
          <a:ext cx="581025" cy="209550"/>
          <a:chOff x="19050" y="3457575"/>
          <a:chExt cx="581025" cy="209550"/>
        </a:xfrm>
        <a:solidFill>
          <a:srgbClr val="FFFFFF"/>
        </a:solidFill>
      </xdr:grpSpPr>
    </xdr:grpSp>
    <xdr:clientData/>
  </xdr:twoCellAnchor>
  <xdr:twoCellAnchor>
    <xdr:from>
      <xdr:col>0</xdr:col>
      <xdr:colOff>0</xdr:colOff>
      <xdr:row>16</xdr:row>
      <xdr:rowOff>19050</xdr:rowOff>
    </xdr:from>
    <xdr:to>
      <xdr:col>2</xdr:col>
      <xdr:colOff>28575</xdr:colOff>
      <xdr:row>16</xdr:row>
      <xdr:rowOff>219075</xdr:rowOff>
    </xdr:to>
    <xdr:grpSp>
      <xdr:nvGrpSpPr>
        <xdr:cNvPr id="22" name="グループ化 94"/>
        <xdr:cNvGrpSpPr>
          <a:grpSpLocks/>
        </xdr:cNvGrpSpPr>
      </xdr:nvGrpSpPr>
      <xdr:grpSpPr>
        <a:xfrm>
          <a:off x="0" y="4667250"/>
          <a:ext cx="581025" cy="200025"/>
          <a:chOff x="19050" y="3457575"/>
          <a:chExt cx="581025" cy="209550"/>
        </a:xfrm>
        <a:solidFill>
          <a:srgbClr val="FFFFFF"/>
        </a:solidFill>
      </xdr:grpSpPr>
    </xdr:grpSp>
    <xdr:clientData/>
  </xdr:twoCellAnchor>
  <xdr:twoCellAnchor>
    <xdr:from>
      <xdr:col>0</xdr:col>
      <xdr:colOff>0</xdr:colOff>
      <xdr:row>17</xdr:row>
      <xdr:rowOff>85725</xdr:rowOff>
    </xdr:from>
    <xdr:to>
      <xdr:col>2</xdr:col>
      <xdr:colOff>28575</xdr:colOff>
      <xdr:row>17</xdr:row>
      <xdr:rowOff>295275</xdr:rowOff>
    </xdr:to>
    <xdr:grpSp>
      <xdr:nvGrpSpPr>
        <xdr:cNvPr id="25" name="グループ化 97"/>
        <xdr:cNvGrpSpPr>
          <a:grpSpLocks/>
        </xdr:cNvGrpSpPr>
      </xdr:nvGrpSpPr>
      <xdr:grpSpPr>
        <a:xfrm>
          <a:off x="0" y="4981575"/>
          <a:ext cx="581025" cy="209550"/>
          <a:chOff x="19050" y="3457575"/>
          <a:chExt cx="581025" cy="209550"/>
        </a:xfrm>
        <a:solidFill>
          <a:srgbClr val="FFFFFF"/>
        </a:solidFill>
      </xdr:grpSpPr>
    </xdr:grpSp>
    <xdr:clientData/>
  </xdr:twoCellAnchor>
  <xdr:twoCellAnchor>
    <xdr:from>
      <xdr:col>0</xdr:col>
      <xdr:colOff>0</xdr:colOff>
      <xdr:row>18</xdr:row>
      <xdr:rowOff>85725</xdr:rowOff>
    </xdr:from>
    <xdr:to>
      <xdr:col>2</xdr:col>
      <xdr:colOff>28575</xdr:colOff>
      <xdr:row>18</xdr:row>
      <xdr:rowOff>295275</xdr:rowOff>
    </xdr:to>
    <xdr:grpSp>
      <xdr:nvGrpSpPr>
        <xdr:cNvPr id="28" name="グループ化 100"/>
        <xdr:cNvGrpSpPr>
          <a:grpSpLocks/>
        </xdr:cNvGrpSpPr>
      </xdr:nvGrpSpPr>
      <xdr:grpSpPr>
        <a:xfrm>
          <a:off x="0" y="5381625"/>
          <a:ext cx="581025" cy="209550"/>
          <a:chOff x="19050" y="3457575"/>
          <a:chExt cx="581025" cy="209550"/>
        </a:xfrm>
        <a:solidFill>
          <a:srgbClr val="FFFFFF"/>
        </a:solidFill>
      </xdr:grpSpPr>
    </xdr:grpSp>
    <xdr:clientData/>
  </xdr:twoCellAnchor>
  <xdr:twoCellAnchor>
    <xdr:from>
      <xdr:col>0</xdr:col>
      <xdr:colOff>0</xdr:colOff>
      <xdr:row>22</xdr:row>
      <xdr:rowOff>19050</xdr:rowOff>
    </xdr:from>
    <xdr:to>
      <xdr:col>2</xdr:col>
      <xdr:colOff>28575</xdr:colOff>
      <xdr:row>22</xdr:row>
      <xdr:rowOff>219075</xdr:rowOff>
    </xdr:to>
    <xdr:grpSp>
      <xdr:nvGrpSpPr>
        <xdr:cNvPr id="31" name="グループ化 106"/>
        <xdr:cNvGrpSpPr>
          <a:grpSpLocks/>
        </xdr:cNvGrpSpPr>
      </xdr:nvGrpSpPr>
      <xdr:grpSpPr>
        <a:xfrm>
          <a:off x="0" y="6572250"/>
          <a:ext cx="581025" cy="200025"/>
          <a:chOff x="19050" y="3457575"/>
          <a:chExt cx="581025" cy="209550"/>
        </a:xfrm>
        <a:solidFill>
          <a:srgbClr val="FFFFFF"/>
        </a:solidFill>
      </xdr:grpSpPr>
    </xdr:grpSp>
    <xdr:clientData/>
  </xdr:twoCellAnchor>
  <xdr:twoCellAnchor>
    <xdr:from>
      <xdr:col>0</xdr:col>
      <xdr:colOff>0</xdr:colOff>
      <xdr:row>23</xdr:row>
      <xdr:rowOff>19050</xdr:rowOff>
    </xdr:from>
    <xdr:to>
      <xdr:col>2</xdr:col>
      <xdr:colOff>28575</xdr:colOff>
      <xdr:row>23</xdr:row>
      <xdr:rowOff>219075</xdr:rowOff>
    </xdr:to>
    <xdr:grpSp>
      <xdr:nvGrpSpPr>
        <xdr:cNvPr id="34" name="グループ化 109"/>
        <xdr:cNvGrpSpPr>
          <a:grpSpLocks/>
        </xdr:cNvGrpSpPr>
      </xdr:nvGrpSpPr>
      <xdr:grpSpPr>
        <a:xfrm>
          <a:off x="0" y="6819900"/>
          <a:ext cx="581025" cy="200025"/>
          <a:chOff x="19050" y="3457575"/>
          <a:chExt cx="581025" cy="209550"/>
        </a:xfrm>
        <a:solidFill>
          <a:srgbClr val="FFFFFF"/>
        </a:solidFill>
      </xdr:grpSpPr>
    </xdr:grpSp>
    <xdr:clientData/>
  </xdr:twoCellAnchor>
  <xdr:twoCellAnchor>
    <xdr:from>
      <xdr:col>0</xdr:col>
      <xdr:colOff>0</xdr:colOff>
      <xdr:row>24</xdr:row>
      <xdr:rowOff>76200</xdr:rowOff>
    </xdr:from>
    <xdr:to>
      <xdr:col>2</xdr:col>
      <xdr:colOff>28575</xdr:colOff>
      <xdr:row>24</xdr:row>
      <xdr:rowOff>285750</xdr:rowOff>
    </xdr:to>
    <xdr:grpSp>
      <xdr:nvGrpSpPr>
        <xdr:cNvPr id="37" name="グループ化 112"/>
        <xdr:cNvGrpSpPr>
          <a:grpSpLocks/>
        </xdr:cNvGrpSpPr>
      </xdr:nvGrpSpPr>
      <xdr:grpSpPr>
        <a:xfrm>
          <a:off x="0" y="7124700"/>
          <a:ext cx="581025" cy="209550"/>
          <a:chOff x="19050" y="3457575"/>
          <a:chExt cx="581025" cy="209550"/>
        </a:xfrm>
        <a:solidFill>
          <a:srgbClr val="FFFFFF"/>
        </a:solidFill>
      </xdr:grpSpPr>
    </xdr:grpSp>
    <xdr:clientData/>
  </xdr:twoCellAnchor>
  <xdr:twoCellAnchor>
    <xdr:from>
      <xdr:col>0</xdr:col>
      <xdr:colOff>0</xdr:colOff>
      <xdr:row>25</xdr:row>
      <xdr:rowOff>85725</xdr:rowOff>
    </xdr:from>
    <xdr:to>
      <xdr:col>2</xdr:col>
      <xdr:colOff>28575</xdr:colOff>
      <xdr:row>25</xdr:row>
      <xdr:rowOff>295275</xdr:rowOff>
    </xdr:to>
    <xdr:grpSp>
      <xdr:nvGrpSpPr>
        <xdr:cNvPr id="40" name="グループ化 115"/>
        <xdr:cNvGrpSpPr>
          <a:grpSpLocks/>
        </xdr:cNvGrpSpPr>
      </xdr:nvGrpSpPr>
      <xdr:grpSpPr>
        <a:xfrm>
          <a:off x="0" y="7515225"/>
          <a:ext cx="581025" cy="209550"/>
          <a:chOff x="19050" y="3457575"/>
          <a:chExt cx="581025" cy="209550"/>
        </a:xfrm>
        <a:solidFill>
          <a:srgbClr val="FFFFFF"/>
        </a:solidFill>
      </xdr:grpSpPr>
    </xdr:grpSp>
    <xdr:clientData/>
  </xdr:twoCellAnchor>
  <xdr:twoCellAnchor>
    <xdr:from>
      <xdr:col>0</xdr:col>
      <xdr:colOff>0</xdr:colOff>
      <xdr:row>27</xdr:row>
      <xdr:rowOff>19050</xdr:rowOff>
    </xdr:from>
    <xdr:to>
      <xdr:col>2</xdr:col>
      <xdr:colOff>28575</xdr:colOff>
      <xdr:row>27</xdr:row>
      <xdr:rowOff>219075</xdr:rowOff>
    </xdr:to>
    <xdr:grpSp>
      <xdr:nvGrpSpPr>
        <xdr:cNvPr id="43" name="グループ化 118"/>
        <xdr:cNvGrpSpPr>
          <a:grpSpLocks/>
        </xdr:cNvGrpSpPr>
      </xdr:nvGrpSpPr>
      <xdr:grpSpPr>
        <a:xfrm>
          <a:off x="0" y="8115300"/>
          <a:ext cx="581025" cy="200025"/>
          <a:chOff x="19050" y="3457575"/>
          <a:chExt cx="581025" cy="209550"/>
        </a:xfrm>
        <a:solidFill>
          <a:srgbClr val="FFFFFF"/>
        </a:solidFill>
      </xdr:grpSpPr>
    </xdr:grpSp>
    <xdr:clientData/>
  </xdr:twoCellAnchor>
  <xdr:twoCellAnchor>
    <xdr:from>
      <xdr:col>0</xdr:col>
      <xdr:colOff>0</xdr:colOff>
      <xdr:row>28</xdr:row>
      <xdr:rowOff>85725</xdr:rowOff>
    </xdr:from>
    <xdr:to>
      <xdr:col>2</xdr:col>
      <xdr:colOff>28575</xdr:colOff>
      <xdr:row>28</xdr:row>
      <xdr:rowOff>295275</xdr:rowOff>
    </xdr:to>
    <xdr:grpSp>
      <xdr:nvGrpSpPr>
        <xdr:cNvPr id="46" name="グループ化 121"/>
        <xdr:cNvGrpSpPr>
          <a:grpSpLocks/>
        </xdr:cNvGrpSpPr>
      </xdr:nvGrpSpPr>
      <xdr:grpSpPr>
        <a:xfrm>
          <a:off x="0" y="8429625"/>
          <a:ext cx="581025" cy="209550"/>
          <a:chOff x="19050" y="3457575"/>
          <a:chExt cx="581025" cy="209550"/>
        </a:xfrm>
        <a:solidFill>
          <a:srgbClr val="FFFFFF"/>
        </a:solidFill>
      </xdr:grpSpPr>
    </xdr:grpSp>
    <xdr:clientData/>
  </xdr:twoCellAnchor>
  <xdr:twoCellAnchor>
    <xdr:from>
      <xdr:col>0</xdr:col>
      <xdr:colOff>0</xdr:colOff>
      <xdr:row>29</xdr:row>
      <xdr:rowOff>19050</xdr:rowOff>
    </xdr:from>
    <xdr:to>
      <xdr:col>2</xdr:col>
      <xdr:colOff>28575</xdr:colOff>
      <xdr:row>29</xdr:row>
      <xdr:rowOff>219075</xdr:rowOff>
    </xdr:to>
    <xdr:grpSp>
      <xdr:nvGrpSpPr>
        <xdr:cNvPr id="49" name="グループ化 124"/>
        <xdr:cNvGrpSpPr>
          <a:grpSpLocks/>
        </xdr:cNvGrpSpPr>
      </xdr:nvGrpSpPr>
      <xdr:grpSpPr>
        <a:xfrm>
          <a:off x="0" y="8743950"/>
          <a:ext cx="581025" cy="200025"/>
          <a:chOff x="19050" y="3457575"/>
          <a:chExt cx="581025" cy="209550"/>
        </a:xfrm>
        <a:solidFill>
          <a:srgbClr val="FFFFFF"/>
        </a:solidFill>
      </xdr:grpSpPr>
    </xdr:grpSp>
    <xdr:clientData/>
  </xdr:twoCellAnchor>
  <xdr:twoCellAnchor>
    <xdr:from>
      <xdr:col>0</xdr:col>
      <xdr:colOff>0</xdr:colOff>
      <xdr:row>30</xdr:row>
      <xdr:rowOff>38100</xdr:rowOff>
    </xdr:from>
    <xdr:to>
      <xdr:col>2</xdr:col>
      <xdr:colOff>28575</xdr:colOff>
      <xdr:row>30</xdr:row>
      <xdr:rowOff>209550</xdr:rowOff>
    </xdr:to>
    <xdr:grpSp>
      <xdr:nvGrpSpPr>
        <xdr:cNvPr id="52" name="グループ化 127"/>
        <xdr:cNvGrpSpPr>
          <a:grpSpLocks/>
        </xdr:cNvGrpSpPr>
      </xdr:nvGrpSpPr>
      <xdr:grpSpPr>
        <a:xfrm>
          <a:off x="0" y="9010650"/>
          <a:ext cx="581025" cy="171450"/>
          <a:chOff x="19050" y="3457575"/>
          <a:chExt cx="581025" cy="209550"/>
        </a:xfrm>
        <a:solidFill>
          <a:srgbClr val="FFFFFF"/>
        </a:solidFill>
      </xdr:grpSpPr>
    </xdr:grpSp>
    <xdr:clientData/>
  </xdr:twoCellAnchor>
  <xdr:twoCellAnchor>
    <xdr:from>
      <xdr:col>0</xdr:col>
      <xdr:colOff>0</xdr:colOff>
      <xdr:row>31</xdr:row>
      <xdr:rowOff>19050</xdr:rowOff>
    </xdr:from>
    <xdr:to>
      <xdr:col>2</xdr:col>
      <xdr:colOff>28575</xdr:colOff>
      <xdr:row>31</xdr:row>
      <xdr:rowOff>219075</xdr:rowOff>
    </xdr:to>
    <xdr:grpSp>
      <xdr:nvGrpSpPr>
        <xdr:cNvPr id="55" name="グループ化 130"/>
        <xdr:cNvGrpSpPr>
          <a:grpSpLocks/>
        </xdr:cNvGrpSpPr>
      </xdr:nvGrpSpPr>
      <xdr:grpSpPr>
        <a:xfrm>
          <a:off x="0" y="9372600"/>
          <a:ext cx="581025" cy="200025"/>
          <a:chOff x="19050" y="3457575"/>
          <a:chExt cx="581025" cy="209550"/>
        </a:xfrm>
        <a:solidFill>
          <a:srgbClr val="FFFFFF"/>
        </a:solidFill>
      </xdr:grpSpPr>
    </xdr:grpSp>
    <xdr:clientData/>
  </xdr:twoCellAnchor>
  <xdr:twoCellAnchor>
    <xdr:from>
      <xdr:col>0</xdr:col>
      <xdr:colOff>0</xdr:colOff>
      <xdr:row>33</xdr:row>
      <xdr:rowOff>19050</xdr:rowOff>
    </xdr:from>
    <xdr:to>
      <xdr:col>2</xdr:col>
      <xdr:colOff>28575</xdr:colOff>
      <xdr:row>33</xdr:row>
      <xdr:rowOff>219075</xdr:rowOff>
    </xdr:to>
    <xdr:grpSp>
      <xdr:nvGrpSpPr>
        <xdr:cNvPr id="58" name="グループ化 133"/>
        <xdr:cNvGrpSpPr>
          <a:grpSpLocks/>
        </xdr:cNvGrpSpPr>
      </xdr:nvGrpSpPr>
      <xdr:grpSpPr>
        <a:xfrm>
          <a:off x="0" y="9906000"/>
          <a:ext cx="581025" cy="200025"/>
          <a:chOff x="19050" y="3457575"/>
          <a:chExt cx="581025" cy="209550"/>
        </a:xfrm>
        <a:solidFill>
          <a:srgbClr val="FFFFFF"/>
        </a:solidFill>
      </xdr:grpSpPr>
    </xdr:grpSp>
    <xdr:clientData/>
  </xdr:twoCellAnchor>
  <xdr:twoCellAnchor>
    <xdr:from>
      <xdr:col>0</xdr:col>
      <xdr:colOff>0</xdr:colOff>
      <xdr:row>34</xdr:row>
      <xdr:rowOff>85725</xdr:rowOff>
    </xdr:from>
    <xdr:to>
      <xdr:col>2</xdr:col>
      <xdr:colOff>28575</xdr:colOff>
      <xdr:row>34</xdr:row>
      <xdr:rowOff>295275</xdr:rowOff>
    </xdr:to>
    <xdr:grpSp>
      <xdr:nvGrpSpPr>
        <xdr:cNvPr id="61" name="グループ化 139"/>
        <xdr:cNvGrpSpPr>
          <a:grpSpLocks/>
        </xdr:cNvGrpSpPr>
      </xdr:nvGrpSpPr>
      <xdr:grpSpPr>
        <a:xfrm>
          <a:off x="0" y="10220325"/>
          <a:ext cx="581025" cy="209550"/>
          <a:chOff x="19050" y="3457575"/>
          <a:chExt cx="581025" cy="209550"/>
        </a:xfrm>
        <a:solidFill>
          <a:srgbClr val="FFFFFF"/>
        </a:solidFill>
      </xdr:grpSpPr>
    </xdr:grpSp>
    <xdr:clientData/>
  </xdr:twoCellAnchor>
  <xdr:twoCellAnchor>
    <xdr:from>
      <xdr:col>0</xdr:col>
      <xdr:colOff>0</xdr:colOff>
      <xdr:row>35</xdr:row>
      <xdr:rowOff>19050</xdr:rowOff>
    </xdr:from>
    <xdr:to>
      <xdr:col>2</xdr:col>
      <xdr:colOff>28575</xdr:colOff>
      <xdr:row>35</xdr:row>
      <xdr:rowOff>219075</xdr:rowOff>
    </xdr:to>
    <xdr:grpSp>
      <xdr:nvGrpSpPr>
        <xdr:cNvPr id="64" name="グループ化 145"/>
        <xdr:cNvGrpSpPr>
          <a:grpSpLocks/>
        </xdr:cNvGrpSpPr>
      </xdr:nvGrpSpPr>
      <xdr:grpSpPr>
        <a:xfrm>
          <a:off x="0" y="10534650"/>
          <a:ext cx="581025" cy="200025"/>
          <a:chOff x="19050" y="3457575"/>
          <a:chExt cx="581025" cy="209550"/>
        </a:xfrm>
        <a:solidFill>
          <a:srgbClr val="FFFFFF"/>
        </a:solidFill>
      </xdr:grpSpPr>
    </xdr:grpSp>
    <xdr:clientData/>
  </xdr:twoCellAnchor>
  <xdr:twoCellAnchor>
    <xdr:from>
      <xdr:col>0</xdr:col>
      <xdr:colOff>0</xdr:colOff>
      <xdr:row>36</xdr:row>
      <xdr:rowOff>85725</xdr:rowOff>
    </xdr:from>
    <xdr:to>
      <xdr:col>2</xdr:col>
      <xdr:colOff>28575</xdr:colOff>
      <xdr:row>36</xdr:row>
      <xdr:rowOff>295275</xdr:rowOff>
    </xdr:to>
    <xdr:grpSp>
      <xdr:nvGrpSpPr>
        <xdr:cNvPr id="67" name="グループ化 151"/>
        <xdr:cNvGrpSpPr>
          <a:grpSpLocks/>
        </xdr:cNvGrpSpPr>
      </xdr:nvGrpSpPr>
      <xdr:grpSpPr>
        <a:xfrm>
          <a:off x="0" y="10848975"/>
          <a:ext cx="581025" cy="209550"/>
          <a:chOff x="19050" y="3457575"/>
          <a:chExt cx="581025" cy="209550"/>
        </a:xfrm>
        <a:solidFill>
          <a:srgbClr val="FFFFFF"/>
        </a:solidFill>
      </xdr:grpSpPr>
    </xdr:grpSp>
    <xdr:clientData/>
  </xdr:twoCellAnchor>
  <xdr:twoCellAnchor>
    <xdr:from>
      <xdr:col>0</xdr:col>
      <xdr:colOff>0</xdr:colOff>
      <xdr:row>38</xdr:row>
      <xdr:rowOff>85725</xdr:rowOff>
    </xdr:from>
    <xdr:to>
      <xdr:col>2</xdr:col>
      <xdr:colOff>28575</xdr:colOff>
      <xdr:row>38</xdr:row>
      <xdr:rowOff>295275</xdr:rowOff>
    </xdr:to>
    <xdr:grpSp>
      <xdr:nvGrpSpPr>
        <xdr:cNvPr id="70" name="グループ化 157"/>
        <xdr:cNvGrpSpPr>
          <a:grpSpLocks/>
        </xdr:cNvGrpSpPr>
      </xdr:nvGrpSpPr>
      <xdr:grpSpPr>
        <a:xfrm>
          <a:off x="0" y="11515725"/>
          <a:ext cx="581025" cy="209550"/>
          <a:chOff x="19050" y="3457575"/>
          <a:chExt cx="581025" cy="209550"/>
        </a:xfrm>
        <a:solidFill>
          <a:srgbClr val="FFFFFF"/>
        </a:solidFill>
      </xdr:grpSpPr>
    </xdr:grpSp>
    <xdr:clientData/>
  </xdr:twoCellAnchor>
  <xdr:twoCellAnchor>
    <xdr:from>
      <xdr:col>0</xdr:col>
      <xdr:colOff>0</xdr:colOff>
      <xdr:row>39</xdr:row>
      <xdr:rowOff>19050</xdr:rowOff>
    </xdr:from>
    <xdr:to>
      <xdr:col>2</xdr:col>
      <xdr:colOff>28575</xdr:colOff>
      <xdr:row>39</xdr:row>
      <xdr:rowOff>228600</xdr:rowOff>
    </xdr:to>
    <xdr:grpSp>
      <xdr:nvGrpSpPr>
        <xdr:cNvPr id="73" name="グループ化 160"/>
        <xdr:cNvGrpSpPr>
          <a:grpSpLocks/>
        </xdr:cNvGrpSpPr>
      </xdr:nvGrpSpPr>
      <xdr:grpSpPr>
        <a:xfrm>
          <a:off x="0" y="11830050"/>
          <a:ext cx="581025" cy="209550"/>
          <a:chOff x="19050" y="3457575"/>
          <a:chExt cx="581025" cy="209550"/>
        </a:xfrm>
        <a:solidFill>
          <a:srgbClr val="FFFFFF"/>
        </a:solidFill>
      </xdr:grpSpPr>
    </xdr:grpSp>
    <xdr:clientData/>
  </xdr:twoCellAnchor>
  <xdr:twoCellAnchor>
    <xdr:from>
      <xdr:col>0</xdr:col>
      <xdr:colOff>0</xdr:colOff>
      <xdr:row>40</xdr:row>
      <xdr:rowOff>19050</xdr:rowOff>
    </xdr:from>
    <xdr:to>
      <xdr:col>2</xdr:col>
      <xdr:colOff>28575</xdr:colOff>
      <xdr:row>40</xdr:row>
      <xdr:rowOff>228600</xdr:rowOff>
    </xdr:to>
    <xdr:grpSp>
      <xdr:nvGrpSpPr>
        <xdr:cNvPr id="76" name="グループ化 163"/>
        <xdr:cNvGrpSpPr>
          <a:grpSpLocks/>
        </xdr:cNvGrpSpPr>
      </xdr:nvGrpSpPr>
      <xdr:grpSpPr>
        <a:xfrm>
          <a:off x="0" y="12201525"/>
          <a:ext cx="581025" cy="209550"/>
          <a:chOff x="19050" y="3457575"/>
          <a:chExt cx="581025" cy="209550"/>
        </a:xfrm>
        <a:solidFill>
          <a:srgbClr val="FFFFFF"/>
        </a:solidFill>
      </xdr:grpSpPr>
    </xdr:grpSp>
    <xdr:clientData/>
  </xdr:twoCellAnchor>
  <xdr:twoCellAnchor>
    <xdr:from>
      <xdr:col>0</xdr:col>
      <xdr:colOff>0</xdr:colOff>
      <xdr:row>41</xdr:row>
      <xdr:rowOff>19050</xdr:rowOff>
    </xdr:from>
    <xdr:to>
      <xdr:col>2</xdr:col>
      <xdr:colOff>28575</xdr:colOff>
      <xdr:row>41</xdr:row>
      <xdr:rowOff>228600</xdr:rowOff>
    </xdr:to>
    <xdr:grpSp>
      <xdr:nvGrpSpPr>
        <xdr:cNvPr id="79" name="グループ化 166"/>
        <xdr:cNvGrpSpPr>
          <a:grpSpLocks/>
        </xdr:cNvGrpSpPr>
      </xdr:nvGrpSpPr>
      <xdr:grpSpPr>
        <a:xfrm>
          <a:off x="0" y="12449175"/>
          <a:ext cx="581025" cy="209550"/>
          <a:chOff x="19050" y="3457575"/>
          <a:chExt cx="581025" cy="209550"/>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28575</xdr:rowOff>
    </xdr:from>
    <xdr:to>
      <xdr:col>2</xdr:col>
      <xdr:colOff>28575</xdr:colOff>
      <xdr:row>3</xdr:row>
      <xdr:rowOff>228600</xdr:rowOff>
    </xdr:to>
    <xdr:grpSp>
      <xdr:nvGrpSpPr>
        <xdr:cNvPr id="1" name="グループ化 42"/>
        <xdr:cNvGrpSpPr>
          <a:grpSpLocks/>
        </xdr:cNvGrpSpPr>
      </xdr:nvGrpSpPr>
      <xdr:grpSpPr>
        <a:xfrm>
          <a:off x="0" y="923925"/>
          <a:ext cx="581025" cy="200025"/>
          <a:chOff x="19050" y="3457575"/>
          <a:chExt cx="581025" cy="209550"/>
        </a:xfrm>
        <a:solidFill>
          <a:srgbClr val="FFFFFF"/>
        </a:solidFill>
      </xdr:grpSpPr>
    </xdr:grpSp>
    <xdr:clientData/>
  </xdr:twoCellAnchor>
  <xdr:twoCellAnchor>
    <xdr:from>
      <xdr:col>0</xdr:col>
      <xdr:colOff>0</xdr:colOff>
      <xdr:row>4</xdr:row>
      <xdr:rowOff>28575</xdr:rowOff>
    </xdr:from>
    <xdr:to>
      <xdr:col>2</xdr:col>
      <xdr:colOff>28575</xdr:colOff>
      <xdr:row>4</xdr:row>
      <xdr:rowOff>228600</xdr:rowOff>
    </xdr:to>
    <xdr:grpSp>
      <xdr:nvGrpSpPr>
        <xdr:cNvPr id="4" name="グループ化 48"/>
        <xdr:cNvGrpSpPr>
          <a:grpSpLocks/>
        </xdr:cNvGrpSpPr>
      </xdr:nvGrpSpPr>
      <xdr:grpSpPr>
        <a:xfrm>
          <a:off x="0" y="1171575"/>
          <a:ext cx="581025" cy="200025"/>
          <a:chOff x="19050" y="3457575"/>
          <a:chExt cx="581025" cy="209550"/>
        </a:xfrm>
        <a:solidFill>
          <a:srgbClr val="FFFFFF"/>
        </a:solidFill>
      </xdr:grpSpPr>
    </xdr:grpSp>
    <xdr:clientData/>
  </xdr:twoCellAnchor>
  <xdr:twoCellAnchor>
    <xdr:from>
      <xdr:col>0</xdr:col>
      <xdr:colOff>0</xdr:colOff>
      <xdr:row>5</xdr:row>
      <xdr:rowOff>19050</xdr:rowOff>
    </xdr:from>
    <xdr:to>
      <xdr:col>2</xdr:col>
      <xdr:colOff>28575</xdr:colOff>
      <xdr:row>5</xdr:row>
      <xdr:rowOff>219075</xdr:rowOff>
    </xdr:to>
    <xdr:grpSp>
      <xdr:nvGrpSpPr>
        <xdr:cNvPr id="7" name="グループ化 54"/>
        <xdr:cNvGrpSpPr>
          <a:grpSpLocks/>
        </xdr:cNvGrpSpPr>
      </xdr:nvGrpSpPr>
      <xdr:grpSpPr>
        <a:xfrm>
          <a:off x="0" y="1409700"/>
          <a:ext cx="581025" cy="200025"/>
          <a:chOff x="19050" y="3457575"/>
          <a:chExt cx="581025" cy="209550"/>
        </a:xfrm>
        <a:solidFill>
          <a:srgbClr val="FFFFFF"/>
        </a:solidFill>
      </xdr:grpSpPr>
    </xdr:grpSp>
    <xdr:clientData/>
  </xdr:twoCellAnchor>
  <xdr:twoCellAnchor>
    <xdr:from>
      <xdr:col>0</xdr:col>
      <xdr:colOff>0</xdr:colOff>
      <xdr:row>7</xdr:row>
      <xdr:rowOff>19050</xdr:rowOff>
    </xdr:from>
    <xdr:to>
      <xdr:col>2</xdr:col>
      <xdr:colOff>28575</xdr:colOff>
      <xdr:row>7</xdr:row>
      <xdr:rowOff>219075</xdr:rowOff>
    </xdr:to>
    <xdr:grpSp>
      <xdr:nvGrpSpPr>
        <xdr:cNvPr id="10" name="グループ化 57"/>
        <xdr:cNvGrpSpPr>
          <a:grpSpLocks/>
        </xdr:cNvGrpSpPr>
      </xdr:nvGrpSpPr>
      <xdr:grpSpPr>
        <a:xfrm>
          <a:off x="0" y="1943100"/>
          <a:ext cx="581025" cy="200025"/>
          <a:chOff x="19050" y="3457575"/>
          <a:chExt cx="581025" cy="209550"/>
        </a:xfrm>
        <a:solidFill>
          <a:srgbClr val="FFFFFF"/>
        </a:solidFill>
      </xdr:grpSpPr>
    </xdr:grpSp>
    <xdr:clientData/>
  </xdr:twoCellAnchor>
  <xdr:twoCellAnchor>
    <xdr:from>
      <xdr:col>0</xdr:col>
      <xdr:colOff>0</xdr:colOff>
      <xdr:row>8</xdr:row>
      <xdr:rowOff>85725</xdr:rowOff>
    </xdr:from>
    <xdr:to>
      <xdr:col>2</xdr:col>
      <xdr:colOff>28575</xdr:colOff>
      <xdr:row>8</xdr:row>
      <xdr:rowOff>295275</xdr:rowOff>
    </xdr:to>
    <xdr:grpSp>
      <xdr:nvGrpSpPr>
        <xdr:cNvPr id="13" name="グループ化 63"/>
        <xdr:cNvGrpSpPr>
          <a:grpSpLocks/>
        </xdr:cNvGrpSpPr>
      </xdr:nvGrpSpPr>
      <xdr:grpSpPr>
        <a:xfrm>
          <a:off x="0" y="2257425"/>
          <a:ext cx="581025" cy="209550"/>
          <a:chOff x="19050" y="3457575"/>
          <a:chExt cx="581025" cy="209550"/>
        </a:xfrm>
        <a:solidFill>
          <a:srgbClr val="FFFFFF"/>
        </a:solidFill>
      </xdr:grpSpPr>
    </xdr:grpSp>
    <xdr:clientData/>
  </xdr:twoCellAnchor>
  <xdr:twoCellAnchor>
    <xdr:from>
      <xdr:col>0</xdr:col>
      <xdr:colOff>0</xdr:colOff>
      <xdr:row>9</xdr:row>
      <xdr:rowOff>85725</xdr:rowOff>
    </xdr:from>
    <xdr:to>
      <xdr:col>2</xdr:col>
      <xdr:colOff>28575</xdr:colOff>
      <xdr:row>9</xdr:row>
      <xdr:rowOff>295275</xdr:rowOff>
    </xdr:to>
    <xdr:grpSp>
      <xdr:nvGrpSpPr>
        <xdr:cNvPr id="16" name="グループ化 66"/>
        <xdr:cNvGrpSpPr>
          <a:grpSpLocks/>
        </xdr:cNvGrpSpPr>
      </xdr:nvGrpSpPr>
      <xdr:grpSpPr>
        <a:xfrm>
          <a:off x="0" y="2638425"/>
          <a:ext cx="581025" cy="209550"/>
          <a:chOff x="19050" y="3457575"/>
          <a:chExt cx="581025" cy="209550"/>
        </a:xfrm>
        <a:solidFill>
          <a:srgbClr val="FFFFFF"/>
        </a:solidFill>
      </xdr:grpSpPr>
    </xdr:grpSp>
    <xdr:clientData/>
  </xdr:twoCellAnchor>
  <xdr:twoCellAnchor>
    <xdr:from>
      <xdr:col>0</xdr:col>
      <xdr:colOff>0</xdr:colOff>
      <xdr:row>10</xdr:row>
      <xdr:rowOff>19050</xdr:rowOff>
    </xdr:from>
    <xdr:to>
      <xdr:col>2</xdr:col>
      <xdr:colOff>28575</xdr:colOff>
      <xdr:row>10</xdr:row>
      <xdr:rowOff>219075</xdr:rowOff>
    </xdr:to>
    <xdr:grpSp>
      <xdr:nvGrpSpPr>
        <xdr:cNvPr id="19" name="グループ化 72"/>
        <xdr:cNvGrpSpPr>
          <a:grpSpLocks/>
        </xdr:cNvGrpSpPr>
      </xdr:nvGrpSpPr>
      <xdr:grpSpPr>
        <a:xfrm>
          <a:off x="0" y="2952750"/>
          <a:ext cx="581025" cy="200025"/>
          <a:chOff x="19050" y="3457575"/>
          <a:chExt cx="581025" cy="209550"/>
        </a:xfrm>
        <a:solidFill>
          <a:srgbClr val="FFFFFF"/>
        </a:solidFill>
      </xdr:grpSpPr>
    </xdr:grpSp>
    <xdr:clientData/>
  </xdr:twoCellAnchor>
  <xdr:twoCellAnchor>
    <xdr:from>
      <xdr:col>0</xdr:col>
      <xdr:colOff>0</xdr:colOff>
      <xdr:row>12</xdr:row>
      <xdr:rowOff>152400</xdr:rowOff>
    </xdr:from>
    <xdr:to>
      <xdr:col>2</xdr:col>
      <xdr:colOff>28575</xdr:colOff>
      <xdr:row>12</xdr:row>
      <xdr:rowOff>361950</xdr:rowOff>
    </xdr:to>
    <xdr:grpSp>
      <xdr:nvGrpSpPr>
        <xdr:cNvPr id="22" name="グループ化 75"/>
        <xdr:cNvGrpSpPr>
          <a:grpSpLocks/>
        </xdr:cNvGrpSpPr>
      </xdr:nvGrpSpPr>
      <xdr:grpSpPr>
        <a:xfrm>
          <a:off x="0" y="3619500"/>
          <a:ext cx="581025" cy="209550"/>
          <a:chOff x="19050" y="3457575"/>
          <a:chExt cx="581025" cy="209550"/>
        </a:xfrm>
        <a:solidFill>
          <a:srgbClr val="FFFFFF"/>
        </a:solidFill>
      </xdr:grpSpPr>
    </xdr:grpSp>
    <xdr:clientData/>
  </xdr:twoCellAnchor>
  <xdr:twoCellAnchor>
    <xdr:from>
      <xdr:col>0</xdr:col>
      <xdr:colOff>0</xdr:colOff>
      <xdr:row>16</xdr:row>
      <xdr:rowOff>19050</xdr:rowOff>
    </xdr:from>
    <xdr:to>
      <xdr:col>2</xdr:col>
      <xdr:colOff>28575</xdr:colOff>
      <xdr:row>16</xdr:row>
      <xdr:rowOff>219075</xdr:rowOff>
    </xdr:to>
    <xdr:grpSp>
      <xdr:nvGrpSpPr>
        <xdr:cNvPr id="25" name="グループ化 81"/>
        <xdr:cNvGrpSpPr>
          <a:grpSpLocks/>
        </xdr:cNvGrpSpPr>
      </xdr:nvGrpSpPr>
      <xdr:grpSpPr>
        <a:xfrm>
          <a:off x="0" y="4914900"/>
          <a:ext cx="581025" cy="200025"/>
          <a:chOff x="19050" y="3457575"/>
          <a:chExt cx="581025" cy="209550"/>
        </a:xfrm>
        <a:solidFill>
          <a:srgbClr val="FFFFFF"/>
        </a:solidFill>
      </xdr:grpSpPr>
    </xdr:grpSp>
    <xdr:clientData/>
  </xdr:twoCellAnchor>
  <xdr:twoCellAnchor>
    <xdr:from>
      <xdr:col>0</xdr:col>
      <xdr:colOff>0</xdr:colOff>
      <xdr:row>17</xdr:row>
      <xdr:rowOff>76200</xdr:rowOff>
    </xdr:from>
    <xdr:to>
      <xdr:col>2</xdr:col>
      <xdr:colOff>28575</xdr:colOff>
      <xdr:row>17</xdr:row>
      <xdr:rowOff>276225</xdr:rowOff>
    </xdr:to>
    <xdr:grpSp>
      <xdr:nvGrpSpPr>
        <xdr:cNvPr id="28" name="グループ化 84"/>
        <xdr:cNvGrpSpPr>
          <a:grpSpLocks/>
        </xdr:cNvGrpSpPr>
      </xdr:nvGrpSpPr>
      <xdr:grpSpPr>
        <a:xfrm>
          <a:off x="0" y="5219700"/>
          <a:ext cx="581025" cy="200025"/>
          <a:chOff x="19050" y="3457575"/>
          <a:chExt cx="581025" cy="209550"/>
        </a:xfrm>
        <a:solidFill>
          <a:srgbClr val="FFFFFF"/>
        </a:solidFill>
      </xdr:grpSpPr>
    </xdr:grpSp>
    <xdr:clientData/>
  </xdr:twoCellAnchor>
  <xdr:twoCellAnchor>
    <xdr:from>
      <xdr:col>0</xdr:col>
      <xdr:colOff>0</xdr:colOff>
      <xdr:row>20</xdr:row>
      <xdr:rowOff>85725</xdr:rowOff>
    </xdr:from>
    <xdr:to>
      <xdr:col>2</xdr:col>
      <xdr:colOff>28575</xdr:colOff>
      <xdr:row>20</xdr:row>
      <xdr:rowOff>295275</xdr:rowOff>
    </xdr:to>
    <xdr:grpSp>
      <xdr:nvGrpSpPr>
        <xdr:cNvPr id="31" name="グループ化 90"/>
        <xdr:cNvGrpSpPr>
          <a:grpSpLocks/>
        </xdr:cNvGrpSpPr>
      </xdr:nvGrpSpPr>
      <xdr:grpSpPr>
        <a:xfrm>
          <a:off x="0" y="6276975"/>
          <a:ext cx="581025" cy="209550"/>
          <a:chOff x="19050" y="3457575"/>
          <a:chExt cx="581025" cy="209550"/>
        </a:xfrm>
        <a:solidFill>
          <a:srgbClr val="FFFFFF"/>
        </a:solidFill>
      </xdr:grpSpPr>
    </xdr:grpSp>
    <xdr:clientData/>
  </xdr:twoCellAnchor>
  <xdr:twoCellAnchor>
    <xdr:from>
      <xdr:col>0</xdr:col>
      <xdr:colOff>0</xdr:colOff>
      <xdr:row>21</xdr:row>
      <xdr:rowOff>28575</xdr:rowOff>
    </xdr:from>
    <xdr:to>
      <xdr:col>2</xdr:col>
      <xdr:colOff>28575</xdr:colOff>
      <xdr:row>21</xdr:row>
      <xdr:rowOff>228600</xdr:rowOff>
    </xdr:to>
    <xdr:grpSp>
      <xdr:nvGrpSpPr>
        <xdr:cNvPr id="34" name="グループ化 93"/>
        <xdr:cNvGrpSpPr>
          <a:grpSpLocks/>
        </xdr:cNvGrpSpPr>
      </xdr:nvGrpSpPr>
      <xdr:grpSpPr>
        <a:xfrm>
          <a:off x="0" y="6600825"/>
          <a:ext cx="581025" cy="200025"/>
          <a:chOff x="19050" y="3457575"/>
          <a:chExt cx="581025" cy="209550"/>
        </a:xfrm>
        <a:solidFill>
          <a:srgbClr val="FFFFFF"/>
        </a:solidFill>
      </xdr:grpSpPr>
    </xdr:grpSp>
    <xdr:clientData/>
  </xdr:twoCellAnchor>
  <xdr:twoCellAnchor>
    <xdr:from>
      <xdr:col>0</xdr:col>
      <xdr:colOff>0</xdr:colOff>
      <xdr:row>22</xdr:row>
      <xdr:rowOff>28575</xdr:rowOff>
    </xdr:from>
    <xdr:to>
      <xdr:col>2</xdr:col>
      <xdr:colOff>28575</xdr:colOff>
      <xdr:row>22</xdr:row>
      <xdr:rowOff>228600</xdr:rowOff>
    </xdr:to>
    <xdr:grpSp>
      <xdr:nvGrpSpPr>
        <xdr:cNvPr id="37" name="グループ化 96"/>
        <xdr:cNvGrpSpPr>
          <a:grpSpLocks/>
        </xdr:cNvGrpSpPr>
      </xdr:nvGrpSpPr>
      <xdr:grpSpPr>
        <a:xfrm>
          <a:off x="0" y="6848475"/>
          <a:ext cx="581025" cy="200025"/>
          <a:chOff x="19050" y="3457575"/>
          <a:chExt cx="581025" cy="209550"/>
        </a:xfrm>
        <a:solidFill>
          <a:srgbClr val="FFFFFF"/>
        </a:solidFill>
      </xdr:grpSpPr>
    </xdr:grpSp>
    <xdr:clientData/>
  </xdr:twoCellAnchor>
  <xdr:twoCellAnchor>
    <xdr:from>
      <xdr:col>0</xdr:col>
      <xdr:colOff>0</xdr:colOff>
      <xdr:row>22</xdr:row>
      <xdr:rowOff>247650</xdr:rowOff>
    </xdr:from>
    <xdr:to>
      <xdr:col>2</xdr:col>
      <xdr:colOff>66675</xdr:colOff>
      <xdr:row>24</xdr:row>
      <xdr:rowOff>19050</xdr:rowOff>
    </xdr:to>
    <xdr:grpSp>
      <xdr:nvGrpSpPr>
        <xdr:cNvPr id="40" name="グループ化 114"/>
        <xdr:cNvGrpSpPr>
          <a:grpSpLocks/>
        </xdr:cNvGrpSpPr>
      </xdr:nvGrpSpPr>
      <xdr:grpSpPr>
        <a:xfrm>
          <a:off x="0" y="7067550"/>
          <a:ext cx="619125" cy="266700"/>
          <a:chOff x="19050" y="3457575"/>
          <a:chExt cx="581025" cy="209550"/>
        </a:xfrm>
        <a:solidFill>
          <a:srgbClr val="FFFFFF"/>
        </a:solidFill>
      </xdr:grpSpPr>
    </xdr:grpSp>
    <xdr:clientData/>
  </xdr:twoCellAnchor>
  <xdr:twoCellAnchor>
    <xdr:from>
      <xdr:col>0</xdr:col>
      <xdr:colOff>0</xdr:colOff>
      <xdr:row>25</xdr:row>
      <xdr:rowOff>257175</xdr:rowOff>
    </xdr:from>
    <xdr:to>
      <xdr:col>2</xdr:col>
      <xdr:colOff>66675</xdr:colOff>
      <xdr:row>27</xdr:row>
      <xdr:rowOff>66675</xdr:rowOff>
    </xdr:to>
    <xdr:grpSp>
      <xdr:nvGrpSpPr>
        <xdr:cNvPr id="43" name="グループ化 117"/>
        <xdr:cNvGrpSpPr>
          <a:grpSpLocks/>
        </xdr:cNvGrpSpPr>
      </xdr:nvGrpSpPr>
      <xdr:grpSpPr>
        <a:xfrm>
          <a:off x="0" y="7858125"/>
          <a:ext cx="619125" cy="342900"/>
          <a:chOff x="19050" y="3457575"/>
          <a:chExt cx="581025" cy="209550"/>
        </a:xfrm>
        <a:solidFill>
          <a:srgbClr val="FFFFFF"/>
        </a:solidFill>
      </xdr:grpSpPr>
    </xdr:grpSp>
    <xdr:clientData/>
  </xdr:twoCellAnchor>
  <xdr:twoCellAnchor>
    <xdr:from>
      <xdr:col>0</xdr:col>
      <xdr:colOff>0</xdr:colOff>
      <xdr:row>26</xdr:row>
      <xdr:rowOff>238125</xdr:rowOff>
    </xdr:from>
    <xdr:to>
      <xdr:col>2</xdr:col>
      <xdr:colOff>66675</xdr:colOff>
      <xdr:row>28</xdr:row>
      <xdr:rowOff>9525</xdr:rowOff>
    </xdr:to>
    <xdr:grpSp>
      <xdr:nvGrpSpPr>
        <xdr:cNvPr id="46" name="グループ化 120"/>
        <xdr:cNvGrpSpPr>
          <a:grpSpLocks/>
        </xdr:cNvGrpSpPr>
      </xdr:nvGrpSpPr>
      <xdr:grpSpPr>
        <a:xfrm>
          <a:off x="0" y="8124825"/>
          <a:ext cx="619125" cy="266700"/>
          <a:chOff x="19050" y="3457575"/>
          <a:chExt cx="581025" cy="209550"/>
        </a:xfrm>
        <a:solidFill>
          <a:srgbClr val="FFFFFF"/>
        </a:solidFill>
      </xdr:grpSpPr>
    </xdr:grpSp>
    <xdr:clientData/>
  </xdr:twoCellAnchor>
  <xdr:twoCellAnchor>
    <xdr:from>
      <xdr:col>0</xdr:col>
      <xdr:colOff>0</xdr:colOff>
      <xdr:row>32</xdr:row>
      <xdr:rowOff>38100</xdr:rowOff>
    </xdr:from>
    <xdr:to>
      <xdr:col>2</xdr:col>
      <xdr:colOff>66675</xdr:colOff>
      <xdr:row>32</xdr:row>
      <xdr:rowOff>352425</xdr:rowOff>
    </xdr:to>
    <xdr:grpSp>
      <xdr:nvGrpSpPr>
        <xdr:cNvPr id="49" name="グループ化 126"/>
        <xdr:cNvGrpSpPr>
          <a:grpSpLocks/>
        </xdr:cNvGrpSpPr>
      </xdr:nvGrpSpPr>
      <xdr:grpSpPr>
        <a:xfrm>
          <a:off x="0" y="9753600"/>
          <a:ext cx="619125" cy="314325"/>
          <a:chOff x="19050" y="3457575"/>
          <a:chExt cx="581025" cy="209550"/>
        </a:xfrm>
        <a:solidFill>
          <a:srgbClr val="FFFFFF"/>
        </a:solidFill>
      </xdr:grpSpPr>
    </xdr:grpSp>
    <xdr:clientData/>
  </xdr:twoCellAnchor>
  <xdr:twoCellAnchor>
    <xdr:from>
      <xdr:col>0</xdr:col>
      <xdr:colOff>0</xdr:colOff>
      <xdr:row>33</xdr:row>
      <xdr:rowOff>38100</xdr:rowOff>
    </xdr:from>
    <xdr:to>
      <xdr:col>2</xdr:col>
      <xdr:colOff>66675</xdr:colOff>
      <xdr:row>33</xdr:row>
      <xdr:rowOff>342900</xdr:rowOff>
    </xdr:to>
    <xdr:grpSp>
      <xdr:nvGrpSpPr>
        <xdr:cNvPr id="52" name="グループ化 129"/>
        <xdr:cNvGrpSpPr>
          <a:grpSpLocks/>
        </xdr:cNvGrpSpPr>
      </xdr:nvGrpSpPr>
      <xdr:grpSpPr>
        <a:xfrm>
          <a:off x="0" y="10134600"/>
          <a:ext cx="619125" cy="304800"/>
          <a:chOff x="19050" y="3457575"/>
          <a:chExt cx="581025" cy="209550"/>
        </a:xfrm>
        <a:solidFill>
          <a:srgbClr val="FFFFFF"/>
        </a:solidFill>
      </xdr:grpSpPr>
    </xdr:grpSp>
    <xdr:clientData/>
  </xdr:twoCellAnchor>
  <xdr:twoCellAnchor>
    <xdr:from>
      <xdr:col>0</xdr:col>
      <xdr:colOff>0</xdr:colOff>
      <xdr:row>35</xdr:row>
      <xdr:rowOff>19050</xdr:rowOff>
    </xdr:from>
    <xdr:to>
      <xdr:col>2</xdr:col>
      <xdr:colOff>66675</xdr:colOff>
      <xdr:row>35</xdr:row>
      <xdr:rowOff>361950</xdr:rowOff>
    </xdr:to>
    <xdr:grpSp>
      <xdr:nvGrpSpPr>
        <xdr:cNvPr id="55" name="グループ化 135"/>
        <xdr:cNvGrpSpPr>
          <a:grpSpLocks/>
        </xdr:cNvGrpSpPr>
      </xdr:nvGrpSpPr>
      <xdr:grpSpPr>
        <a:xfrm>
          <a:off x="0" y="10782300"/>
          <a:ext cx="619125" cy="342900"/>
          <a:chOff x="19050" y="3457575"/>
          <a:chExt cx="581025" cy="209550"/>
        </a:xfrm>
        <a:solidFill>
          <a:srgbClr val="FFFFFF"/>
        </a:solidFill>
      </xdr:grpSpPr>
    </xdr:grpSp>
    <xdr:clientData/>
  </xdr:twoCellAnchor>
  <xdr:twoCellAnchor>
    <xdr:from>
      <xdr:col>0</xdr:col>
      <xdr:colOff>0</xdr:colOff>
      <xdr:row>28</xdr:row>
      <xdr:rowOff>209550</xdr:rowOff>
    </xdr:from>
    <xdr:to>
      <xdr:col>2</xdr:col>
      <xdr:colOff>66675</xdr:colOff>
      <xdr:row>30</xdr:row>
      <xdr:rowOff>47625</xdr:rowOff>
    </xdr:to>
    <xdr:grpSp>
      <xdr:nvGrpSpPr>
        <xdr:cNvPr id="58" name="グループ化 138"/>
        <xdr:cNvGrpSpPr>
          <a:grpSpLocks/>
        </xdr:cNvGrpSpPr>
      </xdr:nvGrpSpPr>
      <xdr:grpSpPr>
        <a:xfrm>
          <a:off x="0" y="8591550"/>
          <a:ext cx="619125" cy="504825"/>
          <a:chOff x="19050" y="3457575"/>
          <a:chExt cx="581025" cy="209550"/>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57150</xdr:rowOff>
    </xdr:from>
    <xdr:to>
      <xdr:col>2</xdr:col>
      <xdr:colOff>95250</xdr:colOff>
      <xdr:row>4</xdr:row>
      <xdr:rowOff>323850</xdr:rowOff>
    </xdr:to>
    <xdr:grpSp>
      <xdr:nvGrpSpPr>
        <xdr:cNvPr id="1" name="グループ化 49"/>
        <xdr:cNvGrpSpPr>
          <a:grpSpLocks/>
        </xdr:cNvGrpSpPr>
      </xdr:nvGrpSpPr>
      <xdr:grpSpPr>
        <a:xfrm>
          <a:off x="0" y="1143000"/>
          <a:ext cx="647700" cy="266700"/>
          <a:chOff x="19050" y="3457575"/>
          <a:chExt cx="581025" cy="209550"/>
        </a:xfrm>
        <a:solidFill>
          <a:srgbClr val="FFFFFF"/>
        </a:solidFill>
      </xdr:grpSpPr>
    </xdr:grpSp>
    <xdr:clientData/>
  </xdr:twoCellAnchor>
  <xdr:twoCellAnchor>
    <xdr:from>
      <xdr:col>0</xdr:col>
      <xdr:colOff>0</xdr:colOff>
      <xdr:row>5</xdr:row>
      <xdr:rowOff>123825</xdr:rowOff>
    </xdr:from>
    <xdr:to>
      <xdr:col>2</xdr:col>
      <xdr:colOff>95250</xdr:colOff>
      <xdr:row>5</xdr:row>
      <xdr:rowOff>381000</xdr:rowOff>
    </xdr:to>
    <xdr:grpSp>
      <xdr:nvGrpSpPr>
        <xdr:cNvPr id="4" name="グループ化 55"/>
        <xdr:cNvGrpSpPr>
          <a:grpSpLocks/>
        </xdr:cNvGrpSpPr>
      </xdr:nvGrpSpPr>
      <xdr:grpSpPr>
        <a:xfrm>
          <a:off x="0" y="1752600"/>
          <a:ext cx="647700" cy="257175"/>
          <a:chOff x="19050" y="3457575"/>
          <a:chExt cx="581025" cy="209550"/>
        </a:xfrm>
        <a:solidFill>
          <a:srgbClr val="FFFFFF"/>
        </a:solidFill>
      </xdr:grpSpPr>
    </xdr:grpSp>
    <xdr:clientData/>
  </xdr:twoCellAnchor>
  <xdr:twoCellAnchor>
    <xdr:from>
      <xdr:col>0</xdr:col>
      <xdr:colOff>0</xdr:colOff>
      <xdr:row>8</xdr:row>
      <xdr:rowOff>0</xdr:rowOff>
    </xdr:from>
    <xdr:to>
      <xdr:col>2</xdr:col>
      <xdr:colOff>95250</xdr:colOff>
      <xdr:row>8</xdr:row>
      <xdr:rowOff>266700</xdr:rowOff>
    </xdr:to>
    <xdr:grpSp>
      <xdr:nvGrpSpPr>
        <xdr:cNvPr id="7" name="グループ化 58"/>
        <xdr:cNvGrpSpPr>
          <a:grpSpLocks/>
        </xdr:cNvGrpSpPr>
      </xdr:nvGrpSpPr>
      <xdr:grpSpPr>
        <a:xfrm>
          <a:off x="0" y="3009900"/>
          <a:ext cx="647700" cy="266700"/>
          <a:chOff x="19050" y="3457575"/>
          <a:chExt cx="581025" cy="209550"/>
        </a:xfrm>
        <a:solidFill>
          <a:srgbClr val="FFFFFF"/>
        </a:solidFill>
      </xdr:grpSpPr>
    </xdr:grpSp>
    <xdr:clientData/>
  </xdr:twoCellAnchor>
  <xdr:twoCellAnchor>
    <xdr:from>
      <xdr:col>0</xdr:col>
      <xdr:colOff>0</xdr:colOff>
      <xdr:row>9</xdr:row>
      <xdr:rowOff>0</xdr:rowOff>
    </xdr:from>
    <xdr:to>
      <xdr:col>2</xdr:col>
      <xdr:colOff>95250</xdr:colOff>
      <xdr:row>9</xdr:row>
      <xdr:rowOff>247650</xdr:rowOff>
    </xdr:to>
    <xdr:grpSp>
      <xdr:nvGrpSpPr>
        <xdr:cNvPr id="10" name="グループ化 61"/>
        <xdr:cNvGrpSpPr>
          <a:grpSpLocks/>
        </xdr:cNvGrpSpPr>
      </xdr:nvGrpSpPr>
      <xdr:grpSpPr>
        <a:xfrm>
          <a:off x="0" y="3371850"/>
          <a:ext cx="647700" cy="247650"/>
          <a:chOff x="19050" y="3457575"/>
          <a:chExt cx="581025" cy="209550"/>
        </a:xfrm>
        <a:solidFill>
          <a:srgbClr val="FFFFFF"/>
        </a:solidFill>
      </xdr:grpSpPr>
    </xdr:grpSp>
    <xdr:clientData/>
  </xdr:twoCellAnchor>
  <xdr:twoCellAnchor>
    <xdr:from>
      <xdr:col>0</xdr:col>
      <xdr:colOff>0</xdr:colOff>
      <xdr:row>10</xdr:row>
      <xdr:rowOff>0</xdr:rowOff>
    </xdr:from>
    <xdr:to>
      <xdr:col>2</xdr:col>
      <xdr:colOff>95250</xdr:colOff>
      <xdr:row>10</xdr:row>
      <xdr:rowOff>266700</xdr:rowOff>
    </xdr:to>
    <xdr:grpSp>
      <xdr:nvGrpSpPr>
        <xdr:cNvPr id="13" name="グループ化 64"/>
        <xdr:cNvGrpSpPr>
          <a:grpSpLocks/>
        </xdr:cNvGrpSpPr>
      </xdr:nvGrpSpPr>
      <xdr:grpSpPr>
        <a:xfrm>
          <a:off x="0" y="3619500"/>
          <a:ext cx="647700" cy="266700"/>
          <a:chOff x="19050" y="3457575"/>
          <a:chExt cx="581025" cy="209550"/>
        </a:xfrm>
        <a:solidFill>
          <a:srgbClr val="FFFFFF"/>
        </a:solidFill>
      </xdr:grpSpPr>
    </xdr:grpSp>
    <xdr:clientData/>
  </xdr:twoCellAnchor>
  <xdr:twoCellAnchor>
    <xdr:from>
      <xdr:col>0</xdr:col>
      <xdr:colOff>0</xdr:colOff>
      <xdr:row>11</xdr:row>
      <xdr:rowOff>57150</xdr:rowOff>
    </xdr:from>
    <xdr:to>
      <xdr:col>2</xdr:col>
      <xdr:colOff>95250</xdr:colOff>
      <xdr:row>11</xdr:row>
      <xdr:rowOff>323850</xdr:rowOff>
    </xdr:to>
    <xdr:grpSp>
      <xdr:nvGrpSpPr>
        <xdr:cNvPr id="16" name="グループ化 67"/>
        <xdr:cNvGrpSpPr>
          <a:grpSpLocks/>
        </xdr:cNvGrpSpPr>
      </xdr:nvGrpSpPr>
      <xdr:grpSpPr>
        <a:xfrm>
          <a:off x="0" y="4038600"/>
          <a:ext cx="647700" cy="266700"/>
          <a:chOff x="19050" y="3457575"/>
          <a:chExt cx="581025" cy="209550"/>
        </a:xfrm>
        <a:solidFill>
          <a:srgbClr val="FFFFFF"/>
        </a:solidFill>
      </xdr:grpSpPr>
    </xdr:grpSp>
    <xdr:clientData/>
  </xdr:twoCellAnchor>
  <xdr:twoCellAnchor>
    <xdr:from>
      <xdr:col>0</xdr:col>
      <xdr:colOff>0</xdr:colOff>
      <xdr:row>12</xdr:row>
      <xdr:rowOff>66675</xdr:rowOff>
    </xdr:from>
    <xdr:to>
      <xdr:col>2</xdr:col>
      <xdr:colOff>95250</xdr:colOff>
      <xdr:row>12</xdr:row>
      <xdr:rowOff>333375</xdr:rowOff>
    </xdr:to>
    <xdr:grpSp>
      <xdr:nvGrpSpPr>
        <xdr:cNvPr id="19" name="グループ化 70"/>
        <xdr:cNvGrpSpPr>
          <a:grpSpLocks/>
        </xdr:cNvGrpSpPr>
      </xdr:nvGrpSpPr>
      <xdr:grpSpPr>
        <a:xfrm>
          <a:off x="0" y="4429125"/>
          <a:ext cx="647700" cy="266700"/>
          <a:chOff x="19050" y="3457575"/>
          <a:chExt cx="581025" cy="209550"/>
        </a:xfrm>
        <a:solidFill>
          <a:srgbClr val="FFFFFF"/>
        </a:solidFill>
      </xdr:grpSpPr>
    </xdr:grpSp>
    <xdr:clientData/>
  </xdr:twoCellAnchor>
  <xdr:twoCellAnchor>
    <xdr:from>
      <xdr:col>0</xdr:col>
      <xdr:colOff>0</xdr:colOff>
      <xdr:row>13</xdr:row>
      <xdr:rowOff>66675</xdr:rowOff>
    </xdr:from>
    <xdr:to>
      <xdr:col>2</xdr:col>
      <xdr:colOff>95250</xdr:colOff>
      <xdr:row>13</xdr:row>
      <xdr:rowOff>333375</xdr:rowOff>
    </xdr:to>
    <xdr:grpSp>
      <xdr:nvGrpSpPr>
        <xdr:cNvPr id="22" name="グループ化 76"/>
        <xdr:cNvGrpSpPr>
          <a:grpSpLocks/>
        </xdr:cNvGrpSpPr>
      </xdr:nvGrpSpPr>
      <xdr:grpSpPr>
        <a:xfrm>
          <a:off x="0" y="4810125"/>
          <a:ext cx="647700" cy="266700"/>
          <a:chOff x="19050" y="3457575"/>
          <a:chExt cx="581025" cy="209550"/>
        </a:xfrm>
        <a:solidFill>
          <a:srgbClr val="FFFFFF"/>
        </a:solidFill>
      </xdr:grpSpPr>
    </xdr:grpSp>
    <xdr:clientData/>
  </xdr:twoCellAnchor>
  <xdr:twoCellAnchor>
    <xdr:from>
      <xdr:col>0</xdr:col>
      <xdr:colOff>0</xdr:colOff>
      <xdr:row>14</xdr:row>
      <xdr:rowOff>38100</xdr:rowOff>
    </xdr:from>
    <xdr:to>
      <xdr:col>2</xdr:col>
      <xdr:colOff>95250</xdr:colOff>
      <xdr:row>14</xdr:row>
      <xdr:rowOff>228600</xdr:rowOff>
    </xdr:to>
    <xdr:grpSp>
      <xdr:nvGrpSpPr>
        <xdr:cNvPr id="25" name="グループ化 79"/>
        <xdr:cNvGrpSpPr>
          <a:grpSpLocks/>
        </xdr:cNvGrpSpPr>
      </xdr:nvGrpSpPr>
      <xdr:grpSpPr>
        <a:xfrm>
          <a:off x="0" y="5162550"/>
          <a:ext cx="647700" cy="190500"/>
          <a:chOff x="19050" y="3457575"/>
          <a:chExt cx="581025" cy="209550"/>
        </a:xfrm>
        <a:solidFill>
          <a:srgbClr val="FFFFFF"/>
        </a:solidFill>
      </xdr:grpSpPr>
    </xdr:grpSp>
    <xdr:clientData/>
  </xdr:twoCellAnchor>
  <xdr:twoCellAnchor>
    <xdr:from>
      <xdr:col>0</xdr:col>
      <xdr:colOff>0</xdr:colOff>
      <xdr:row>15</xdr:row>
      <xdr:rowOff>0</xdr:rowOff>
    </xdr:from>
    <xdr:to>
      <xdr:col>2</xdr:col>
      <xdr:colOff>95250</xdr:colOff>
      <xdr:row>15</xdr:row>
      <xdr:rowOff>247650</xdr:rowOff>
    </xdr:to>
    <xdr:grpSp>
      <xdr:nvGrpSpPr>
        <xdr:cNvPr id="28" name="グループ化 82"/>
        <xdr:cNvGrpSpPr>
          <a:grpSpLocks/>
        </xdr:cNvGrpSpPr>
      </xdr:nvGrpSpPr>
      <xdr:grpSpPr>
        <a:xfrm>
          <a:off x="0" y="5486400"/>
          <a:ext cx="647700" cy="247650"/>
          <a:chOff x="19050" y="3457575"/>
          <a:chExt cx="581025" cy="209550"/>
        </a:xfrm>
        <a:solidFill>
          <a:srgbClr val="FFFFFF"/>
        </a:solidFill>
      </xdr:grpSpPr>
    </xdr:grpSp>
    <xdr:clientData/>
  </xdr:twoCellAnchor>
  <xdr:twoCellAnchor>
    <xdr:from>
      <xdr:col>0</xdr:col>
      <xdr:colOff>0</xdr:colOff>
      <xdr:row>19</xdr:row>
      <xdr:rowOff>57150</xdr:rowOff>
    </xdr:from>
    <xdr:to>
      <xdr:col>2</xdr:col>
      <xdr:colOff>95250</xdr:colOff>
      <xdr:row>19</xdr:row>
      <xdr:rowOff>323850</xdr:rowOff>
    </xdr:to>
    <xdr:grpSp>
      <xdr:nvGrpSpPr>
        <xdr:cNvPr id="31" name="グループ化 88"/>
        <xdr:cNvGrpSpPr>
          <a:grpSpLocks/>
        </xdr:cNvGrpSpPr>
      </xdr:nvGrpSpPr>
      <xdr:grpSpPr>
        <a:xfrm>
          <a:off x="0" y="6743700"/>
          <a:ext cx="647700" cy="266700"/>
          <a:chOff x="19050" y="3457575"/>
          <a:chExt cx="581025" cy="209550"/>
        </a:xfrm>
        <a:solidFill>
          <a:srgbClr val="FFFFFF"/>
        </a:solidFill>
      </xdr:grpSpPr>
    </xdr:grpSp>
    <xdr:clientData/>
  </xdr:twoCellAnchor>
  <xdr:twoCellAnchor>
    <xdr:from>
      <xdr:col>0</xdr:col>
      <xdr:colOff>0</xdr:colOff>
      <xdr:row>22</xdr:row>
      <xdr:rowOff>0</xdr:rowOff>
    </xdr:from>
    <xdr:to>
      <xdr:col>2</xdr:col>
      <xdr:colOff>95250</xdr:colOff>
      <xdr:row>22</xdr:row>
      <xdr:rowOff>247650</xdr:rowOff>
    </xdr:to>
    <xdr:grpSp>
      <xdr:nvGrpSpPr>
        <xdr:cNvPr id="34" name="グループ化 94"/>
        <xdr:cNvGrpSpPr>
          <a:grpSpLocks/>
        </xdr:cNvGrpSpPr>
      </xdr:nvGrpSpPr>
      <xdr:grpSpPr>
        <a:xfrm>
          <a:off x="0" y="7781925"/>
          <a:ext cx="647700" cy="247650"/>
          <a:chOff x="19050" y="3457575"/>
          <a:chExt cx="581025" cy="209550"/>
        </a:xfrm>
        <a:solidFill>
          <a:srgbClr val="FFFFFF"/>
        </a:solidFill>
      </xdr:grpSpPr>
    </xdr:grpSp>
    <xdr:clientData/>
  </xdr:twoCellAnchor>
  <xdr:twoCellAnchor>
    <xdr:from>
      <xdr:col>0</xdr:col>
      <xdr:colOff>0</xdr:colOff>
      <xdr:row>23</xdr:row>
      <xdr:rowOff>0</xdr:rowOff>
    </xdr:from>
    <xdr:to>
      <xdr:col>2</xdr:col>
      <xdr:colOff>95250</xdr:colOff>
      <xdr:row>23</xdr:row>
      <xdr:rowOff>247650</xdr:rowOff>
    </xdr:to>
    <xdr:grpSp>
      <xdr:nvGrpSpPr>
        <xdr:cNvPr id="37" name="グループ化 97"/>
        <xdr:cNvGrpSpPr>
          <a:grpSpLocks/>
        </xdr:cNvGrpSpPr>
      </xdr:nvGrpSpPr>
      <xdr:grpSpPr>
        <a:xfrm>
          <a:off x="0" y="8029575"/>
          <a:ext cx="647700" cy="247650"/>
          <a:chOff x="19050" y="3457575"/>
          <a:chExt cx="581025" cy="209550"/>
        </a:xfrm>
        <a:solidFill>
          <a:srgbClr val="FFFFFF"/>
        </a:solidFill>
      </xdr:grpSpPr>
    </xdr:grpSp>
    <xdr:clientData/>
  </xdr:twoCellAnchor>
  <xdr:twoCellAnchor>
    <xdr:from>
      <xdr:col>0</xdr:col>
      <xdr:colOff>0</xdr:colOff>
      <xdr:row>24</xdr:row>
      <xdr:rowOff>0</xdr:rowOff>
    </xdr:from>
    <xdr:to>
      <xdr:col>2</xdr:col>
      <xdr:colOff>95250</xdr:colOff>
      <xdr:row>24</xdr:row>
      <xdr:rowOff>247650</xdr:rowOff>
    </xdr:to>
    <xdr:grpSp>
      <xdr:nvGrpSpPr>
        <xdr:cNvPr id="40" name="グループ化 100"/>
        <xdr:cNvGrpSpPr>
          <a:grpSpLocks/>
        </xdr:cNvGrpSpPr>
      </xdr:nvGrpSpPr>
      <xdr:grpSpPr>
        <a:xfrm>
          <a:off x="0" y="8277225"/>
          <a:ext cx="647700" cy="247650"/>
          <a:chOff x="19050" y="3457575"/>
          <a:chExt cx="581025" cy="209550"/>
        </a:xfrm>
        <a:solidFill>
          <a:srgbClr val="FFFFFF"/>
        </a:solidFill>
      </xdr:grpSpPr>
    </xdr:grpSp>
    <xdr:clientData/>
  </xdr:twoCellAnchor>
  <xdr:twoCellAnchor>
    <xdr:from>
      <xdr:col>0</xdr:col>
      <xdr:colOff>0</xdr:colOff>
      <xdr:row>29</xdr:row>
      <xdr:rowOff>0</xdr:rowOff>
    </xdr:from>
    <xdr:to>
      <xdr:col>2</xdr:col>
      <xdr:colOff>95250</xdr:colOff>
      <xdr:row>29</xdr:row>
      <xdr:rowOff>247650</xdr:rowOff>
    </xdr:to>
    <xdr:grpSp>
      <xdr:nvGrpSpPr>
        <xdr:cNvPr id="43" name="グループ化 103"/>
        <xdr:cNvGrpSpPr>
          <a:grpSpLocks/>
        </xdr:cNvGrpSpPr>
      </xdr:nvGrpSpPr>
      <xdr:grpSpPr>
        <a:xfrm>
          <a:off x="0" y="9725025"/>
          <a:ext cx="647700" cy="247650"/>
          <a:chOff x="19050" y="3457575"/>
          <a:chExt cx="581025" cy="209550"/>
        </a:xfrm>
        <a:solidFill>
          <a:srgbClr val="FFFFFF"/>
        </a:solidFill>
      </xdr:grpSpPr>
    </xdr:grpSp>
    <xdr:clientData/>
  </xdr:twoCellAnchor>
  <xdr:twoCellAnchor>
    <xdr:from>
      <xdr:col>0</xdr:col>
      <xdr:colOff>0</xdr:colOff>
      <xdr:row>30</xdr:row>
      <xdr:rowOff>0</xdr:rowOff>
    </xdr:from>
    <xdr:to>
      <xdr:col>2</xdr:col>
      <xdr:colOff>95250</xdr:colOff>
      <xdr:row>30</xdr:row>
      <xdr:rowOff>247650</xdr:rowOff>
    </xdr:to>
    <xdr:grpSp>
      <xdr:nvGrpSpPr>
        <xdr:cNvPr id="46" name="グループ化 109"/>
        <xdr:cNvGrpSpPr>
          <a:grpSpLocks/>
        </xdr:cNvGrpSpPr>
      </xdr:nvGrpSpPr>
      <xdr:grpSpPr>
        <a:xfrm>
          <a:off x="0" y="9972675"/>
          <a:ext cx="647700" cy="247650"/>
          <a:chOff x="19050" y="3457575"/>
          <a:chExt cx="581025" cy="209550"/>
        </a:xfrm>
        <a:solidFill>
          <a:srgbClr val="FFFFFF"/>
        </a:solidFill>
      </xdr:grpSpPr>
    </xdr:grpSp>
    <xdr:clientData/>
  </xdr:twoCellAnchor>
  <xdr:twoCellAnchor>
    <xdr:from>
      <xdr:col>0</xdr:col>
      <xdr:colOff>0</xdr:colOff>
      <xdr:row>31</xdr:row>
      <xdr:rowOff>0</xdr:rowOff>
    </xdr:from>
    <xdr:to>
      <xdr:col>2</xdr:col>
      <xdr:colOff>95250</xdr:colOff>
      <xdr:row>31</xdr:row>
      <xdr:rowOff>247650</xdr:rowOff>
    </xdr:to>
    <xdr:grpSp>
      <xdr:nvGrpSpPr>
        <xdr:cNvPr id="49" name="グループ化 112"/>
        <xdr:cNvGrpSpPr>
          <a:grpSpLocks/>
        </xdr:cNvGrpSpPr>
      </xdr:nvGrpSpPr>
      <xdr:grpSpPr>
        <a:xfrm>
          <a:off x="0" y="10220325"/>
          <a:ext cx="647700" cy="247650"/>
          <a:chOff x="19050" y="3457575"/>
          <a:chExt cx="581025" cy="209550"/>
        </a:xfrm>
        <a:solidFill>
          <a:srgbClr val="FFFFFF"/>
        </a:solidFill>
      </xdr:grpSpPr>
    </xdr:grpSp>
    <xdr:clientData/>
  </xdr:twoCellAnchor>
  <xdr:twoCellAnchor>
    <xdr:from>
      <xdr:col>0</xdr:col>
      <xdr:colOff>0</xdr:colOff>
      <xdr:row>32</xdr:row>
      <xdr:rowOff>0</xdr:rowOff>
    </xdr:from>
    <xdr:to>
      <xdr:col>2</xdr:col>
      <xdr:colOff>95250</xdr:colOff>
      <xdr:row>32</xdr:row>
      <xdr:rowOff>247650</xdr:rowOff>
    </xdr:to>
    <xdr:grpSp>
      <xdr:nvGrpSpPr>
        <xdr:cNvPr id="52" name="グループ化 118"/>
        <xdr:cNvGrpSpPr>
          <a:grpSpLocks/>
        </xdr:cNvGrpSpPr>
      </xdr:nvGrpSpPr>
      <xdr:grpSpPr>
        <a:xfrm>
          <a:off x="0" y="10467975"/>
          <a:ext cx="647700" cy="247650"/>
          <a:chOff x="19050" y="3457575"/>
          <a:chExt cx="581025" cy="209550"/>
        </a:xfrm>
        <a:solidFill>
          <a:srgbClr val="FFFFFF"/>
        </a:solidFill>
      </xdr:grpSpPr>
    </xdr:grpSp>
    <xdr:clientData/>
  </xdr:twoCellAnchor>
  <xdr:twoCellAnchor>
    <xdr:from>
      <xdr:col>0</xdr:col>
      <xdr:colOff>0</xdr:colOff>
      <xdr:row>33</xdr:row>
      <xdr:rowOff>0</xdr:rowOff>
    </xdr:from>
    <xdr:to>
      <xdr:col>2</xdr:col>
      <xdr:colOff>95250</xdr:colOff>
      <xdr:row>33</xdr:row>
      <xdr:rowOff>247650</xdr:rowOff>
    </xdr:to>
    <xdr:grpSp>
      <xdr:nvGrpSpPr>
        <xdr:cNvPr id="55" name="グループ化 121"/>
        <xdr:cNvGrpSpPr>
          <a:grpSpLocks/>
        </xdr:cNvGrpSpPr>
      </xdr:nvGrpSpPr>
      <xdr:grpSpPr>
        <a:xfrm>
          <a:off x="0" y="10715625"/>
          <a:ext cx="647700" cy="247650"/>
          <a:chOff x="19050" y="3457575"/>
          <a:chExt cx="581025" cy="209550"/>
        </a:xfrm>
        <a:solidFill>
          <a:srgbClr val="FFFFFF"/>
        </a:solidFill>
      </xdr:grpSpPr>
    </xdr:grpSp>
    <xdr:clientData/>
  </xdr:twoCellAnchor>
  <xdr:twoCellAnchor>
    <xdr:from>
      <xdr:col>0</xdr:col>
      <xdr:colOff>0</xdr:colOff>
      <xdr:row>34</xdr:row>
      <xdr:rowOff>0</xdr:rowOff>
    </xdr:from>
    <xdr:to>
      <xdr:col>2</xdr:col>
      <xdr:colOff>95250</xdr:colOff>
      <xdr:row>34</xdr:row>
      <xdr:rowOff>247650</xdr:rowOff>
    </xdr:to>
    <xdr:grpSp>
      <xdr:nvGrpSpPr>
        <xdr:cNvPr id="58" name="グループ化 127"/>
        <xdr:cNvGrpSpPr>
          <a:grpSpLocks/>
        </xdr:cNvGrpSpPr>
      </xdr:nvGrpSpPr>
      <xdr:grpSpPr>
        <a:xfrm>
          <a:off x="0" y="10963275"/>
          <a:ext cx="647700" cy="247650"/>
          <a:chOff x="19050" y="3457575"/>
          <a:chExt cx="581025" cy="209550"/>
        </a:xfrm>
        <a:solidFill>
          <a:srgbClr val="FFFFFF"/>
        </a:solidFill>
      </xdr:grpSpPr>
    </xdr:grpSp>
    <xdr:clientData/>
  </xdr:twoCellAnchor>
  <xdr:twoCellAnchor>
    <xdr:from>
      <xdr:col>0</xdr:col>
      <xdr:colOff>0</xdr:colOff>
      <xdr:row>35</xdr:row>
      <xdr:rowOff>9525</xdr:rowOff>
    </xdr:from>
    <xdr:to>
      <xdr:col>2</xdr:col>
      <xdr:colOff>95250</xdr:colOff>
      <xdr:row>35</xdr:row>
      <xdr:rowOff>247650</xdr:rowOff>
    </xdr:to>
    <xdr:grpSp>
      <xdr:nvGrpSpPr>
        <xdr:cNvPr id="61" name="グループ化 130"/>
        <xdr:cNvGrpSpPr>
          <a:grpSpLocks/>
        </xdr:cNvGrpSpPr>
      </xdr:nvGrpSpPr>
      <xdr:grpSpPr>
        <a:xfrm>
          <a:off x="0" y="11220450"/>
          <a:ext cx="647700" cy="238125"/>
          <a:chOff x="19050" y="3457575"/>
          <a:chExt cx="581025" cy="209550"/>
        </a:xfrm>
        <a:solidFill>
          <a:srgbClr val="FFFFFF"/>
        </a:solidFill>
      </xdr:grpSpPr>
    </xdr:grpSp>
    <xdr:clientData/>
  </xdr:twoCellAnchor>
  <xdr:twoCellAnchor>
    <xdr:from>
      <xdr:col>0</xdr:col>
      <xdr:colOff>0</xdr:colOff>
      <xdr:row>36</xdr:row>
      <xdr:rowOff>47625</xdr:rowOff>
    </xdr:from>
    <xdr:to>
      <xdr:col>2</xdr:col>
      <xdr:colOff>95250</xdr:colOff>
      <xdr:row>36</xdr:row>
      <xdr:rowOff>314325</xdr:rowOff>
    </xdr:to>
    <xdr:grpSp>
      <xdr:nvGrpSpPr>
        <xdr:cNvPr id="64" name="グループ化 133"/>
        <xdr:cNvGrpSpPr>
          <a:grpSpLocks/>
        </xdr:cNvGrpSpPr>
      </xdr:nvGrpSpPr>
      <xdr:grpSpPr>
        <a:xfrm>
          <a:off x="0" y="11506200"/>
          <a:ext cx="647700" cy="266700"/>
          <a:chOff x="19050" y="3457575"/>
          <a:chExt cx="581025" cy="209550"/>
        </a:xfrm>
        <a:solidFill>
          <a:srgbClr val="FFFFFF"/>
        </a:solidFill>
      </xdr:grpSpPr>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333375</xdr:colOff>
      <xdr:row>15</xdr:row>
      <xdr:rowOff>38100</xdr:rowOff>
    </xdr:from>
    <xdr:to>
      <xdr:col>11</xdr:col>
      <xdr:colOff>590550</xdr:colOff>
      <xdr:row>15</xdr:row>
      <xdr:rowOff>266700</xdr:rowOff>
    </xdr:to>
    <xdr:grpSp>
      <xdr:nvGrpSpPr>
        <xdr:cNvPr id="1" name="グループ化 3"/>
        <xdr:cNvGrpSpPr>
          <a:grpSpLocks/>
        </xdr:cNvGrpSpPr>
      </xdr:nvGrpSpPr>
      <xdr:grpSpPr>
        <a:xfrm>
          <a:off x="4848225" y="4333875"/>
          <a:ext cx="1914525" cy="228600"/>
          <a:chOff x="5076825" y="4305300"/>
          <a:chExt cx="1914525" cy="228600"/>
        </a:xfrm>
        <a:solidFill>
          <a:srgbClr val="FFFFFF"/>
        </a:solidFill>
      </xdr:grpSpPr>
    </xdr:grpSp>
    <xdr:clientData/>
  </xdr:twoCellAnchor>
  <xdr:twoCellAnchor>
    <xdr:from>
      <xdr:col>7</xdr:col>
      <xdr:colOff>333375</xdr:colOff>
      <xdr:row>16</xdr:row>
      <xdr:rowOff>114300</xdr:rowOff>
    </xdr:from>
    <xdr:to>
      <xdr:col>11</xdr:col>
      <xdr:colOff>590550</xdr:colOff>
      <xdr:row>16</xdr:row>
      <xdr:rowOff>342900</xdr:rowOff>
    </xdr:to>
    <xdr:grpSp>
      <xdr:nvGrpSpPr>
        <xdr:cNvPr id="5" name="グループ化 4"/>
        <xdr:cNvGrpSpPr>
          <a:grpSpLocks/>
        </xdr:cNvGrpSpPr>
      </xdr:nvGrpSpPr>
      <xdr:grpSpPr>
        <a:xfrm>
          <a:off x="4848225" y="4752975"/>
          <a:ext cx="1914525" cy="228600"/>
          <a:chOff x="5076825" y="4305300"/>
          <a:chExt cx="1914525" cy="228600"/>
        </a:xfrm>
        <a:solidFill>
          <a:srgbClr val="FFFFFF"/>
        </a:solidFill>
      </xdr:grpSpPr>
    </xdr:grpSp>
    <xdr:clientData/>
  </xdr:twoCellAnchor>
  <xdr:twoCellAnchor>
    <xdr:from>
      <xdr:col>7</xdr:col>
      <xdr:colOff>333375</xdr:colOff>
      <xdr:row>17</xdr:row>
      <xdr:rowOff>47625</xdr:rowOff>
    </xdr:from>
    <xdr:to>
      <xdr:col>11</xdr:col>
      <xdr:colOff>590550</xdr:colOff>
      <xdr:row>17</xdr:row>
      <xdr:rowOff>276225</xdr:rowOff>
    </xdr:to>
    <xdr:grpSp>
      <xdr:nvGrpSpPr>
        <xdr:cNvPr id="9" name="グループ化 6"/>
        <xdr:cNvGrpSpPr>
          <a:grpSpLocks/>
        </xdr:cNvGrpSpPr>
      </xdr:nvGrpSpPr>
      <xdr:grpSpPr>
        <a:xfrm>
          <a:off x="4848225" y="5143500"/>
          <a:ext cx="1914525" cy="228600"/>
          <a:chOff x="5076825" y="4305300"/>
          <a:chExt cx="1914525" cy="228600"/>
        </a:xfrm>
        <a:solidFill>
          <a:srgbClr val="FFFFFF"/>
        </a:solidFill>
      </xdr:grpSpPr>
    </xdr:grpSp>
    <xdr:clientData/>
  </xdr:twoCellAnchor>
  <xdr:twoCellAnchor>
    <xdr:from>
      <xdr:col>7</xdr:col>
      <xdr:colOff>333375</xdr:colOff>
      <xdr:row>18</xdr:row>
      <xdr:rowOff>66675</xdr:rowOff>
    </xdr:from>
    <xdr:to>
      <xdr:col>11</xdr:col>
      <xdr:colOff>590550</xdr:colOff>
      <xdr:row>18</xdr:row>
      <xdr:rowOff>295275</xdr:rowOff>
    </xdr:to>
    <xdr:grpSp>
      <xdr:nvGrpSpPr>
        <xdr:cNvPr id="13" name="グループ化 7"/>
        <xdr:cNvGrpSpPr>
          <a:grpSpLocks/>
        </xdr:cNvGrpSpPr>
      </xdr:nvGrpSpPr>
      <xdr:grpSpPr>
        <a:xfrm>
          <a:off x="4848225" y="5505450"/>
          <a:ext cx="1914525" cy="228600"/>
          <a:chOff x="5076825" y="4305300"/>
          <a:chExt cx="1914525" cy="228600"/>
        </a:xfrm>
        <a:solidFill>
          <a:srgbClr val="FFFFFF"/>
        </a:solidFill>
      </xdr:grpSpPr>
    </xdr:grpSp>
    <xdr:clientData/>
  </xdr:twoCellAnchor>
  <xdr:twoCellAnchor>
    <xdr:from>
      <xdr:col>7</xdr:col>
      <xdr:colOff>333375</xdr:colOff>
      <xdr:row>19</xdr:row>
      <xdr:rowOff>38100</xdr:rowOff>
    </xdr:from>
    <xdr:to>
      <xdr:col>11</xdr:col>
      <xdr:colOff>590550</xdr:colOff>
      <xdr:row>19</xdr:row>
      <xdr:rowOff>266700</xdr:rowOff>
    </xdr:to>
    <xdr:grpSp>
      <xdr:nvGrpSpPr>
        <xdr:cNvPr id="17" name="グループ化 8"/>
        <xdr:cNvGrpSpPr>
          <a:grpSpLocks/>
        </xdr:cNvGrpSpPr>
      </xdr:nvGrpSpPr>
      <xdr:grpSpPr>
        <a:xfrm>
          <a:off x="4848225" y="5819775"/>
          <a:ext cx="1914525" cy="228600"/>
          <a:chOff x="5076825" y="4305300"/>
          <a:chExt cx="1914525" cy="228600"/>
        </a:xfrm>
        <a:solidFill>
          <a:srgbClr val="FFFFFF"/>
        </a:solidFill>
      </xdr:grpSpPr>
    </xdr:grpSp>
    <xdr:clientData/>
  </xdr:twoCellAnchor>
  <xdr:twoCellAnchor>
    <xdr:from>
      <xdr:col>7</xdr:col>
      <xdr:colOff>333375</xdr:colOff>
      <xdr:row>20</xdr:row>
      <xdr:rowOff>66675</xdr:rowOff>
    </xdr:from>
    <xdr:to>
      <xdr:col>11</xdr:col>
      <xdr:colOff>590550</xdr:colOff>
      <xdr:row>20</xdr:row>
      <xdr:rowOff>295275</xdr:rowOff>
    </xdr:to>
    <xdr:grpSp>
      <xdr:nvGrpSpPr>
        <xdr:cNvPr id="21" name="グループ化 9"/>
        <xdr:cNvGrpSpPr>
          <a:grpSpLocks/>
        </xdr:cNvGrpSpPr>
      </xdr:nvGrpSpPr>
      <xdr:grpSpPr>
        <a:xfrm>
          <a:off x="4848225" y="6172200"/>
          <a:ext cx="1914525" cy="228600"/>
          <a:chOff x="5076825" y="4305300"/>
          <a:chExt cx="1914525" cy="228600"/>
        </a:xfrm>
        <a:solidFill>
          <a:srgbClr val="FFFFFF"/>
        </a:solidFill>
      </xdr:grpSpPr>
    </xdr:grpSp>
    <xdr:clientData/>
  </xdr:twoCellAnchor>
  <xdr:twoCellAnchor>
    <xdr:from>
      <xdr:col>7</xdr:col>
      <xdr:colOff>333375</xdr:colOff>
      <xdr:row>21</xdr:row>
      <xdr:rowOff>57150</xdr:rowOff>
    </xdr:from>
    <xdr:to>
      <xdr:col>11</xdr:col>
      <xdr:colOff>590550</xdr:colOff>
      <xdr:row>21</xdr:row>
      <xdr:rowOff>285750</xdr:rowOff>
    </xdr:to>
    <xdr:grpSp>
      <xdr:nvGrpSpPr>
        <xdr:cNvPr id="25" name="グループ化 10"/>
        <xdr:cNvGrpSpPr>
          <a:grpSpLocks/>
        </xdr:cNvGrpSpPr>
      </xdr:nvGrpSpPr>
      <xdr:grpSpPr>
        <a:xfrm>
          <a:off x="4848225" y="6505575"/>
          <a:ext cx="1914525" cy="228600"/>
          <a:chOff x="5076825" y="4305300"/>
          <a:chExt cx="1914525" cy="228600"/>
        </a:xfrm>
        <a:solidFill>
          <a:srgbClr val="FFFFFF"/>
        </a:solidFill>
      </xdr:grpSpPr>
    </xdr:grpSp>
    <xdr:clientData/>
  </xdr:twoCellAnchor>
  <xdr:twoCellAnchor>
    <xdr:from>
      <xdr:col>7</xdr:col>
      <xdr:colOff>333375</xdr:colOff>
      <xdr:row>22</xdr:row>
      <xdr:rowOff>76200</xdr:rowOff>
    </xdr:from>
    <xdr:to>
      <xdr:col>11</xdr:col>
      <xdr:colOff>590550</xdr:colOff>
      <xdr:row>22</xdr:row>
      <xdr:rowOff>304800</xdr:rowOff>
    </xdr:to>
    <xdr:grpSp>
      <xdr:nvGrpSpPr>
        <xdr:cNvPr id="29" name="グループ化 11"/>
        <xdr:cNvGrpSpPr>
          <a:grpSpLocks/>
        </xdr:cNvGrpSpPr>
      </xdr:nvGrpSpPr>
      <xdr:grpSpPr>
        <a:xfrm>
          <a:off x="4848225" y="6867525"/>
          <a:ext cx="1914525" cy="228600"/>
          <a:chOff x="5076825" y="4305300"/>
          <a:chExt cx="1914525" cy="228600"/>
        </a:xfrm>
        <a:solidFill>
          <a:srgbClr val="FFFFFF"/>
        </a:solidFill>
      </xdr:grpSpPr>
    </xdr:grpSp>
    <xdr:clientData/>
  </xdr:twoCellAnchor>
  <xdr:twoCellAnchor>
    <xdr:from>
      <xdr:col>7</xdr:col>
      <xdr:colOff>333375</xdr:colOff>
      <xdr:row>23</xdr:row>
      <xdr:rowOff>66675</xdr:rowOff>
    </xdr:from>
    <xdr:to>
      <xdr:col>11</xdr:col>
      <xdr:colOff>590550</xdr:colOff>
      <xdr:row>23</xdr:row>
      <xdr:rowOff>295275</xdr:rowOff>
    </xdr:to>
    <xdr:grpSp>
      <xdr:nvGrpSpPr>
        <xdr:cNvPr id="33" name="グループ化 12"/>
        <xdr:cNvGrpSpPr>
          <a:grpSpLocks/>
        </xdr:cNvGrpSpPr>
      </xdr:nvGrpSpPr>
      <xdr:grpSpPr>
        <a:xfrm>
          <a:off x="4848225" y="7200900"/>
          <a:ext cx="1914525" cy="228600"/>
          <a:chOff x="5076825" y="4305300"/>
          <a:chExt cx="1914525" cy="228600"/>
        </a:xfrm>
        <a:solidFill>
          <a:srgbClr val="FFFFFF"/>
        </a:solidFill>
      </xdr:grpSpPr>
    </xdr:grpSp>
    <xdr:clientData/>
  </xdr:twoCellAnchor>
  <xdr:twoCellAnchor>
    <xdr:from>
      <xdr:col>7</xdr:col>
      <xdr:colOff>333375</xdr:colOff>
      <xdr:row>24</xdr:row>
      <xdr:rowOff>66675</xdr:rowOff>
    </xdr:from>
    <xdr:to>
      <xdr:col>11</xdr:col>
      <xdr:colOff>590550</xdr:colOff>
      <xdr:row>24</xdr:row>
      <xdr:rowOff>295275</xdr:rowOff>
    </xdr:to>
    <xdr:grpSp>
      <xdr:nvGrpSpPr>
        <xdr:cNvPr id="37" name="グループ化 13"/>
        <xdr:cNvGrpSpPr>
          <a:grpSpLocks/>
        </xdr:cNvGrpSpPr>
      </xdr:nvGrpSpPr>
      <xdr:grpSpPr>
        <a:xfrm>
          <a:off x="4848225" y="7524750"/>
          <a:ext cx="1914525" cy="228600"/>
          <a:chOff x="5076825" y="4305300"/>
          <a:chExt cx="1914525" cy="228600"/>
        </a:xfrm>
        <a:solidFill>
          <a:srgbClr val="FFFFFF"/>
        </a:solidFill>
      </xdr:grpSpPr>
    </xdr:grpSp>
    <xdr:clientData/>
  </xdr:twoCellAnchor>
  <xdr:twoCellAnchor>
    <xdr:from>
      <xdr:col>7</xdr:col>
      <xdr:colOff>333375</xdr:colOff>
      <xdr:row>25</xdr:row>
      <xdr:rowOff>57150</xdr:rowOff>
    </xdr:from>
    <xdr:to>
      <xdr:col>11</xdr:col>
      <xdr:colOff>590550</xdr:colOff>
      <xdr:row>25</xdr:row>
      <xdr:rowOff>285750</xdr:rowOff>
    </xdr:to>
    <xdr:grpSp>
      <xdr:nvGrpSpPr>
        <xdr:cNvPr id="41" name="グループ化 14"/>
        <xdr:cNvGrpSpPr>
          <a:grpSpLocks/>
        </xdr:cNvGrpSpPr>
      </xdr:nvGrpSpPr>
      <xdr:grpSpPr>
        <a:xfrm>
          <a:off x="4848225" y="7839075"/>
          <a:ext cx="1914525" cy="228600"/>
          <a:chOff x="5076825" y="4305300"/>
          <a:chExt cx="1914525" cy="228600"/>
        </a:xfrm>
        <a:solidFill>
          <a:srgbClr val="FFFFFF"/>
        </a:solidFill>
      </xdr:grpSpPr>
    </xdr:grpSp>
    <xdr:clientData/>
  </xdr:twoCellAnchor>
  <xdr:twoCellAnchor>
    <xdr:from>
      <xdr:col>7</xdr:col>
      <xdr:colOff>333375</xdr:colOff>
      <xdr:row>26</xdr:row>
      <xdr:rowOff>85725</xdr:rowOff>
    </xdr:from>
    <xdr:to>
      <xdr:col>11</xdr:col>
      <xdr:colOff>590550</xdr:colOff>
      <xdr:row>26</xdr:row>
      <xdr:rowOff>314325</xdr:rowOff>
    </xdr:to>
    <xdr:grpSp>
      <xdr:nvGrpSpPr>
        <xdr:cNvPr id="45" name="グループ化 15"/>
        <xdr:cNvGrpSpPr>
          <a:grpSpLocks/>
        </xdr:cNvGrpSpPr>
      </xdr:nvGrpSpPr>
      <xdr:grpSpPr>
        <a:xfrm>
          <a:off x="4848225" y="8191500"/>
          <a:ext cx="1914525" cy="228600"/>
          <a:chOff x="5076825" y="4305300"/>
          <a:chExt cx="1914525" cy="228600"/>
        </a:xfrm>
        <a:solidFill>
          <a:srgbClr val="FFFFFF"/>
        </a:solidFill>
      </xdr:grpSpPr>
    </xdr:grpSp>
    <xdr:clientData/>
  </xdr:twoCellAnchor>
  <xdr:twoCellAnchor>
    <xdr:from>
      <xdr:col>7</xdr:col>
      <xdr:colOff>333375</xdr:colOff>
      <xdr:row>27</xdr:row>
      <xdr:rowOff>76200</xdr:rowOff>
    </xdr:from>
    <xdr:to>
      <xdr:col>11</xdr:col>
      <xdr:colOff>590550</xdr:colOff>
      <xdr:row>27</xdr:row>
      <xdr:rowOff>304800</xdr:rowOff>
    </xdr:to>
    <xdr:grpSp>
      <xdr:nvGrpSpPr>
        <xdr:cNvPr id="49" name="グループ化 17"/>
        <xdr:cNvGrpSpPr>
          <a:grpSpLocks/>
        </xdr:cNvGrpSpPr>
      </xdr:nvGrpSpPr>
      <xdr:grpSpPr>
        <a:xfrm>
          <a:off x="4848225" y="8505825"/>
          <a:ext cx="1914525" cy="228600"/>
          <a:chOff x="5076825" y="4305300"/>
          <a:chExt cx="1914525" cy="228600"/>
        </a:xfrm>
        <a:solidFill>
          <a:srgbClr val="FFFFFF"/>
        </a:solidFill>
      </xdr:grpSpPr>
    </xdr:grpSp>
    <xdr:clientData/>
  </xdr:twoCellAnchor>
  <xdr:twoCellAnchor>
    <xdr:from>
      <xdr:col>7</xdr:col>
      <xdr:colOff>333375</xdr:colOff>
      <xdr:row>28</xdr:row>
      <xdr:rowOff>76200</xdr:rowOff>
    </xdr:from>
    <xdr:to>
      <xdr:col>11</xdr:col>
      <xdr:colOff>590550</xdr:colOff>
      <xdr:row>28</xdr:row>
      <xdr:rowOff>304800</xdr:rowOff>
    </xdr:to>
    <xdr:grpSp>
      <xdr:nvGrpSpPr>
        <xdr:cNvPr id="53" name="グループ化 18"/>
        <xdr:cNvGrpSpPr>
          <a:grpSpLocks/>
        </xdr:cNvGrpSpPr>
      </xdr:nvGrpSpPr>
      <xdr:grpSpPr>
        <a:xfrm>
          <a:off x="4848225" y="8829675"/>
          <a:ext cx="1914525" cy="228600"/>
          <a:chOff x="5076825" y="4305300"/>
          <a:chExt cx="1914525" cy="228600"/>
        </a:xfrm>
        <a:solidFill>
          <a:srgbClr val="FFFFFF"/>
        </a:solidFill>
      </xdr:grpSpPr>
    </xdr:grpSp>
    <xdr:clientData/>
  </xdr:twoCellAnchor>
  <xdr:twoCellAnchor>
    <xdr:from>
      <xdr:col>7</xdr:col>
      <xdr:colOff>333375</xdr:colOff>
      <xdr:row>29</xdr:row>
      <xdr:rowOff>47625</xdr:rowOff>
    </xdr:from>
    <xdr:to>
      <xdr:col>11</xdr:col>
      <xdr:colOff>590550</xdr:colOff>
      <xdr:row>29</xdr:row>
      <xdr:rowOff>276225</xdr:rowOff>
    </xdr:to>
    <xdr:grpSp>
      <xdr:nvGrpSpPr>
        <xdr:cNvPr id="57" name="グループ化 20"/>
        <xdr:cNvGrpSpPr>
          <a:grpSpLocks/>
        </xdr:cNvGrpSpPr>
      </xdr:nvGrpSpPr>
      <xdr:grpSpPr>
        <a:xfrm>
          <a:off x="4848225" y="9144000"/>
          <a:ext cx="1914525" cy="228600"/>
          <a:chOff x="5076825" y="4305300"/>
          <a:chExt cx="1914525" cy="228600"/>
        </a:xfrm>
        <a:solidFill>
          <a:srgbClr val="FFFFFF"/>
        </a:solidFill>
      </xdr:grpSpPr>
    </xdr:grpSp>
    <xdr:clientData/>
  </xdr:twoCellAnchor>
  <xdr:twoCellAnchor>
    <xdr:from>
      <xdr:col>7</xdr:col>
      <xdr:colOff>333375</xdr:colOff>
      <xdr:row>13</xdr:row>
      <xdr:rowOff>57150</xdr:rowOff>
    </xdr:from>
    <xdr:to>
      <xdr:col>11</xdr:col>
      <xdr:colOff>590550</xdr:colOff>
      <xdr:row>13</xdr:row>
      <xdr:rowOff>285750</xdr:rowOff>
    </xdr:to>
    <xdr:grpSp>
      <xdr:nvGrpSpPr>
        <xdr:cNvPr id="61" name="グループ化 3"/>
        <xdr:cNvGrpSpPr>
          <a:grpSpLocks/>
        </xdr:cNvGrpSpPr>
      </xdr:nvGrpSpPr>
      <xdr:grpSpPr>
        <a:xfrm>
          <a:off x="4848225" y="3552825"/>
          <a:ext cx="1914525" cy="228600"/>
          <a:chOff x="5076825" y="4305300"/>
          <a:chExt cx="1914525" cy="228600"/>
        </a:xfrm>
        <a:solidFill>
          <a:srgbClr val="FFFFFF"/>
        </a:solidFill>
      </xdr:grpSpPr>
    </xdr:grpSp>
    <xdr:clientData/>
  </xdr:twoCellAnchor>
  <xdr:twoCellAnchor>
    <xdr:from>
      <xdr:col>7</xdr:col>
      <xdr:colOff>333375</xdr:colOff>
      <xdr:row>14</xdr:row>
      <xdr:rowOff>85725</xdr:rowOff>
    </xdr:from>
    <xdr:to>
      <xdr:col>11</xdr:col>
      <xdr:colOff>590550</xdr:colOff>
      <xdr:row>14</xdr:row>
      <xdr:rowOff>314325</xdr:rowOff>
    </xdr:to>
    <xdr:grpSp>
      <xdr:nvGrpSpPr>
        <xdr:cNvPr id="65" name="グループ化 3"/>
        <xdr:cNvGrpSpPr>
          <a:grpSpLocks/>
        </xdr:cNvGrpSpPr>
      </xdr:nvGrpSpPr>
      <xdr:grpSpPr>
        <a:xfrm>
          <a:off x="4848225" y="3924300"/>
          <a:ext cx="1914525" cy="228600"/>
          <a:chOff x="5076825" y="4305300"/>
          <a:chExt cx="1914525" cy="228600"/>
        </a:xfrm>
        <a:solidFill>
          <a:srgbClr val="FFFFFF"/>
        </a:solidFill>
      </xdr:grpSpPr>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228600</xdr:colOff>
      <xdr:row>1</xdr:row>
      <xdr:rowOff>9525</xdr:rowOff>
    </xdr:from>
    <xdr:to>
      <xdr:col>36</xdr:col>
      <xdr:colOff>152400</xdr:colOff>
      <xdr:row>2</xdr:row>
      <xdr:rowOff>9525</xdr:rowOff>
    </xdr:to>
    <xdr:sp>
      <xdr:nvSpPr>
        <xdr:cNvPr id="1" name="四角形: 角を丸くする 1"/>
        <xdr:cNvSpPr>
          <a:spLocks/>
        </xdr:cNvSpPr>
      </xdr:nvSpPr>
      <xdr:spPr>
        <a:xfrm>
          <a:off x="7200900" y="114300"/>
          <a:ext cx="1590675" cy="381000"/>
        </a:xfrm>
        <a:prstGeom prst="roundRect">
          <a:avLst/>
        </a:prstGeom>
        <a:solidFill>
          <a:srgbClr val="F2F2F2"/>
        </a:solidFill>
        <a:ln w="9525" cmpd="sng">
          <a:solidFill>
            <a:srgbClr val="00B0F0"/>
          </a:solidFill>
          <a:headEnd type="none"/>
          <a:tailEnd type="none"/>
        </a:ln>
      </xdr:spPr>
      <xdr:txBody>
        <a:bodyPr vertOverflow="clip" wrap="square" lIns="18288" tIns="0" rIns="0" bIns="0" anchor="ctr"/>
        <a:p>
          <a:pPr algn="ctr">
            <a:defRPr/>
          </a:pPr>
          <a:r>
            <a:rPr lang="en-US" cap="none" sz="1100" b="0" i="0" u="none" baseline="0">
              <a:solidFill>
                <a:srgbClr val="FF0000"/>
              </a:solidFill>
              <a:latin typeface="ＭＳ Ｐゴシック"/>
              <a:ea typeface="ＭＳ Ｐゴシック"/>
              <a:cs typeface="ＭＳ Ｐゴシック"/>
            </a:rPr>
            <a:t>表２から自動作成</a:t>
          </a:r>
        </a:p>
      </xdr:txBody>
    </xdr:sp>
    <xdr:clientData/>
  </xdr:twoCellAnchor>
  <xdr:twoCellAnchor>
    <xdr:from>
      <xdr:col>29</xdr:col>
      <xdr:colOff>238125</xdr:colOff>
      <xdr:row>3</xdr:row>
      <xdr:rowOff>38100</xdr:rowOff>
    </xdr:from>
    <xdr:to>
      <xdr:col>44</xdr:col>
      <xdr:colOff>47625</xdr:colOff>
      <xdr:row>9</xdr:row>
      <xdr:rowOff>19050</xdr:rowOff>
    </xdr:to>
    <xdr:sp>
      <xdr:nvSpPr>
        <xdr:cNvPr id="2" name="Text Box 5"/>
        <xdr:cNvSpPr txBox="1">
          <a:spLocks noChangeArrowheads="1"/>
        </xdr:cNvSpPr>
      </xdr:nvSpPr>
      <xdr:spPr>
        <a:xfrm>
          <a:off x="7210425" y="733425"/>
          <a:ext cx="3381375" cy="1238250"/>
        </a:xfrm>
        <a:prstGeom prst="rect">
          <a:avLst/>
        </a:prstGeom>
        <a:solidFill>
          <a:srgbClr val="CCFFFF"/>
        </a:solidFill>
        <a:ln w="25400" cmpd="sng">
          <a:solidFill>
            <a:srgbClr val="0000FF"/>
          </a:solidFill>
          <a:prstDash val="sysDash"/>
          <a:headEnd type="none"/>
          <a:tailEnd type="none"/>
        </a:ln>
      </xdr:spPr>
      <xdr:txBody>
        <a:bodyPr vertOverflow="clip" wrap="square" lIns="27432" tIns="18288" rIns="27432" bIns="18288" anchor="ctr"/>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左記の「環境目標」は、そのまま</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2-1</a:t>
          </a:r>
          <a:r>
            <a:rPr lang="en-US" cap="none" sz="1200" b="0" i="0" u="none" baseline="0">
              <a:solidFill>
                <a:srgbClr val="0000FF"/>
              </a:solidFill>
              <a:latin typeface="ＭＳ Ｐゴシック"/>
              <a:ea typeface="ＭＳ Ｐゴシック"/>
              <a:cs typeface="ＭＳ Ｐゴシック"/>
            </a:rPr>
            <a:t>燃費に関する定量的な目標の設定等②」</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の結果として使用できます。</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（別途「燃費目標」を作成しなくても構いません）</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5"/>
  <sheetViews>
    <sheetView tabSelected="1" workbookViewId="0" topLeftCell="A1">
      <selection activeCell="C1" sqref="C1"/>
    </sheetView>
  </sheetViews>
  <sheetFormatPr defaultColWidth="9.00390625" defaultRowHeight="13.5"/>
  <cols>
    <col min="1" max="1" width="7.00390625" style="266" customWidth="1"/>
    <col min="2" max="8" width="9.00390625" style="266" customWidth="1"/>
    <col min="9" max="9" width="21.00390625" style="266" customWidth="1"/>
    <col min="10" max="16384" width="9.00390625" style="266" customWidth="1"/>
  </cols>
  <sheetData>
    <row r="1" spans="8:9" ht="17.25" customHeight="1">
      <c r="H1" s="525"/>
      <c r="I1" s="525"/>
    </row>
    <row r="2" spans="1:9" ht="13.5" customHeight="1">
      <c r="A2" s="526" t="s">
        <v>135</v>
      </c>
      <c r="B2" s="526"/>
      <c r="C2" s="526"/>
      <c r="D2" s="526"/>
      <c r="E2" s="526"/>
      <c r="F2" s="526"/>
      <c r="G2" s="526"/>
      <c r="H2" s="526"/>
      <c r="I2" s="526"/>
    </row>
    <row r="3" spans="1:9" ht="13.5" customHeight="1">
      <c r="A3" s="526"/>
      <c r="B3" s="526"/>
      <c r="C3" s="526"/>
      <c r="D3" s="526"/>
      <c r="E3" s="526"/>
      <c r="F3" s="526"/>
      <c r="G3" s="526"/>
      <c r="H3" s="526"/>
      <c r="I3" s="526"/>
    </row>
    <row r="4" spans="1:9" ht="13.5" customHeight="1">
      <c r="A4" s="526"/>
      <c r="B4" s="526"/>
      <c r="C4" s="526"/>
      <c r="D4" s="526"/>
      <c r="E4" s="526"/>
      <c r="F4" s="526"/>
      <c r="G4" s="526"/>
      <c r="H4" s="526"/>
      <c r="I4" s="526"/>
    </row>
    <row r="5" spans="1:9" ht="13.5" customHeight="1">
      <c r="A5" s="527" t="s">
        <v>391</v>
      </c>
      <c r="B5" s="527"/>
      <c r="C5" s="527"/>
      <c r="D5" s="527"/>
      <c r="E5" s="527"/>
      <c r="F5" s="527"/>
      <c r="G5" s="527"/>
      <c r="H5" s="527"/>
      <c r="I5" s="527"/>
    </row>
    <row r="6" spans="1:9" ht="13.5" customHeight="1">
      <c r="A6" s="527"/>
      <c r="B6" s="527"/>
      <c r="C6" s="527"/>
      <c r="D6" s="527"/>
      <c r="E6" s="527"/>
      <c r="F6" s="527"/>
      <c r="G6" s="527"/>
      <c r="H6" s="527"/>
      <c r="I6" s="527"/>
    </row>
    <row r="7" spans="1:9" s="267" customFormat="1" ht="13.5" customHeight="1">
      <c r="A7" s="528" t="s">
        <v>390</v>
      </c>
      <c r="B7" s="528"/>
      <c r="C7" s="528"/>
      <c r="D7" s="528"/>
      <c r="E7" s="528"/>
      <c r="F7" s="528"/>
      <c r="G7" s="528"/>
      <c r="H7" s="528"/>
      <c r="I7" s="528"/>
    </row>
    <row r="8" spans="1:9" s="267" customFormat="1" ht="13.5" customHeight="1">
      <c r="A8" s="528"/>
      <c r="B8" s="528"/>
      <c r="C8" s="528"/>
      <c r="D8" s="528"/>
      <c r="E8" s="528"/>
      <c r="F8" s="528"/>
      <c r="G8" s="528"/>
      <c r="H8" s="528"/>
      <c r="I8" s="528"/>
    </row>
    <row r="9" ht="13.5"/>
    <row r="10" ht="13.5"/>
    <row r="11" ht="13.5"/>
    <row r="12" ht="13.5"/>
    <row r="13" ht="13.5"/>
    <row r="14" ht="13.5"/>
    <row r="15" ht="13.5"/>
    <row r="16" spans="1:9" ht="13.5">
      <c r="A16" s="529" t="s">
        <v>321</v>
      </c>
      <c r="B16" s="529"/>
      <c r="C16" s="529"/>
      <c r="D16" s="529"/>
      <c r="E16" s="529"/>
      <c r="F16" s="529"/>
      <c r="G16" s="529"/>
      <c r="H16" s="529"/>
      <c r="I16" s="529"/>
    </row>
    <row r="17" spans="1:9" ht="13.5">
      <c r="A17" s="529"/>
      <c r="B17" s="529"/>
      <c r="C17" s="529"/>
      <c r="D17" s="529"/>
      <c r="E17" s="529"/>
      <c r="F17" s="529"/>
      <c r="G17" s="529"/>
      <c r="H17" s="529"/>
      <c r="I17" s="529"/>
    </row>
    <row r="18" spans="1:9" ht="13.5">
      <c r="A18" s="529"/>
      <c r="B18" s="529"/>
      <c r="C18" s="529"/>
      <c r="D18" s="529"/>
      <c r="E18" s="529"/>
      <c r="F18" s="529"/>
      <c r="G18" s="529"/>
      <c r="H18" s="529"/>
      <c r="I18" s="529"/>
    </row>
    <row r="19" spans="1:9" ht="21">
      <c r="A19" s="268"/>
      <c r="B19" s="268"/>
      <c r="C19" s="268"/>
      <c r="D19" s="268"/>
      <c r="E19" s="268"/>
      <c r="F19" s="268"/>
      <c r="G19" s="268"/>
      <c r="H19" s="268"/>
      <c r="I19" s="268"/>
    </row>
    <row r="20" spans="1:9" ht="21">
      <c r="A20" s="268"/>
      <c r="B20" s="268"/>
      <c r="C20" s="268"/>
      <c r="D20" s="268"/>
      <c r="E20" s="268"/>
      <c r="F20" s="268"/>
      <c r="G20" s="268"/>
      <c r="H20" s="268"/>
      <c r="I20" s="268"/>
    </row>
    <row r="21" spans="1:9" ht="13.5" customHeight="1">
      <c r="A21" s="268"/>
      <c r="B21" s="268"/>
      <c r="C21" s="268"/>
      <c r="D21" s="268"/>
      <c r="E21" s="268"/>
      <c r="F21" s="268"/>
      <c r="G21" s="268"/>
      <c r="H21" s="268"/>
      <c r="I21" s="268"/>
    </row>
    <row r="22" spans="1:9" s="269" customFormat="1" ht="21" customHeight="1">
      <c r="A22" s="530"/>
      <c r="B22" s="531"/>
      <c r="C22" s="531"/>
      <c r="D22" s="531"/>
      <c r="E22" s="531"/>
      <c r="F22" s="531"/>
      <c r="G22" s="531"/>
      <c r="H22" s="531"/>
      <c r="I22" s="531"/>
    </row>
    <row r="23" s="269" customFormat="1" ht="14.25"/>
    <row r="24" s="269" customFormat="1" ht="14.25"/>
    <row r="25" s="269" customFormat="1" ht="16.5" customHeight="1"/>
    <row r="26" spans="1:2" s="272" customFormat="1" ht="16.5" customHeight="1">
      <c r="A26" s="270" t="s">
        <v>269</v>
      </c>
      <c r="B26" s="271" t="s">
        <v>392</v>
      </c>
    </row>
    <row r="27" s="272" customFormat="1" ht="16.5" customHeight="1">
      <c r="B27" s="271" t="s">
        <v>136</v>
      </c>
    </row>
    <row r="28" spans="1:9" s="272" customFormat="1" ht="12" customHeight="1">
      <c r="A28" s="271"/>
      <c r="B28" s="271"/>
      <c r="C28" s="271"/>
      <c r="D28" s="271"/>
      <c r="E28" s="271"/>
      <c r="F28" s="271"/>
      <c r="G28" s="271"/>
      <c r="H28" s="271"/>
      <c r="I28" s="271"/>
    </row>
    <row r="29" spans="1:9" s="29" customFormat="1" ht="16.5" customHeight="1">
      <c r="A29" s="27" t="s">
        <v>269</v>
      </c>
      <c r="B29" s="28" t="s">
        <v>549</v>
      </c>
      <c r="C29" s="28"/>
      <c r="D29" s="28"/>
      <c r="E29" s="28"/>
      <c r="F29" s="28"/>
      <c r="G29" s="28"/>
      <c r="H29" s="28"/>
      <c r="I29" s="28"/>
    </row>
    <row r="30" spans="1:9" s="29" customFormat="1" ht="16.5" customHeight="1">
      <c r="A30" s="28"/>
      <c r="B30" s="28" t="s">
        <v>315</v>
      </c>
      <c r="C30" s="28"/>
      <c r="D30" s="28"/>
      <c r="E30" s="28"/>
      <c r="F30" s="28"/>
      <c r="G30" s="28"/>
      <c r="H30" s="28"/>
      <c r="I30" s="28"/>
    </row>
    <row r="31" spans="1:9" s="29" customFormat="1" ht="16.5" customHeight="1">
      <c r="A31" s="28"/>
      <c r="B31" s="31" t="s">
        <v>436</v>
      </c>
      <c r="C31" s="28"/>
      <c r="D31" s="28"/>
      <c r="E31" s="28"/>
      <c r="F31" s="28"/>
      <c r="G31" s="28"/>
      <c r="H31" s="28"/>
      <c r="I31" s="28"/>
    </row>
    <row r="32" spans="1:9" s="29" customFormat="1" ht="12" customHeight="1">
      <c r="A32" s="28"/>
      <c r="B32" s="28"/>
      <c r="C32" s="28"/>
      <c r="D32" s="28"/>
      <c r="E32" s="28"/>
      <c r="F32" s="28"/>
      <c r="G32" s="28"/>
      <c r="H32" s="28"/>
      <c r="I32" s="28"/>
    </row>
    <row r="33" spans="1:9" s="29" customFormat="1" ht="16.5" customHeight="1">
      <c r="A33" s="27" t="s">
        <v>269</v>
      </c>
      <c r="B33" s="28" t="s">
        <v>137</v>
      </c>
      <c r="C33" s="28"/>
      <c r="D33" s="28"/>
      <c r="E33" s="28"/>
      <c r="F33" s="28"/>
      <c r="G33" s="28"/>
      <c r="H33" s="28"/>
      <c r="I33" s="28"/>
    </row>
    <row r="34" spans="2:9" s="29" customFormat="1" ht="16.5" customHeight="1">
      <c r="B34" s="30" t="s">
        <v>316</v>
      </c>
      <c r="C34" s="28"/>
      <c r="D34" s="28"/>
      <c r="E34" s="28"/>
      <c r="F34" s="28"/>
      <c r="G34" s="28"/>
      <c r="H34" s="28"/>
      <c r="I34" s="28"/>
    </row>
    <row r="35" spans="1:9" s="29" customFormat="1" ht="12" customHeight="1">
      <c r="A35" s="28"/>
      <c r="B35" s="28"/>
      <c r="C35" s="28"/>
      <c r="D35" s="28"/>
      <c r="E35" s="28"/>
      <c r="F35" s="28"/>
      <c r="G35" s="28"/>
      <c r="H35" s="28"/>
      <c r="I35" s="28"/>
    </row>
    <row r="36" spans="1:9" s="29" customFormat="1" ht="16.5" customHeight="1">
      <c r="A36" s="27" t="s">
        <v>269</v>
      </c>
      <c r="B36" s="28" t="s">
        <v>437</v>
      </c>
      <c r="C36" s="28"/>
      <c r="D36" s="28"/>
      <c r="E36" s="28"/>
      <c r="F36" s="28"/>
      <c r="G36" s="28"/>
      <c r="H36" s="28"/>
      <c r="I36" s="28"/>
    </row>
    <row r="37" spans="2:9" s="29" customFormat="1" ht="16.5" customHeight="1">
      <c r="B37" s="31" t="s">
        <v>317</v>
      </c>
      <c r="C37" s="28"/>
      <c r="D37" s="28"/>
      <c r="E37" s="28"/>
      <c r="F37" s="28"/>
      <c r="G37" s="28"/>
      <c r="H37" s="28"/>
      <c r="I37" s="28"/>
    </row>
    <row r="38" spans="1:9" s="29" customFormat="1" ht="13.5" customHeight="1">
      <c r="A38" s="28"/>
      <c r="B38" s="28"/>
      <c r="C38" s="28"/>
      <c r="D38" s="28"/>
      <c r="E38" s="28"/>
      <c r="F38" s="28"/>
      <c r="G38" s="28"/>
      <c r="H38" s="28"/>
      <c r="I38" s="28"/>
    </row>
    <row r="39" spans="1:9" s="29" customFormat="1" ht="24" customHeight="1">
      <c r="A39" s="27" t="s">
        <v>269</v>
      </c>
      <c r="B39" s="521" t="s">
        <v>138</v>
      </c>
      <c r="C39" s="522"/>
      <c r="D39" s="522"/>
      <c r="E39" s="523"/>
      <c r="F39" s="28"/>
      <c r="G39" s="28"/>
      <c r="H39" s="28"/>
      <c r="I39" s="32"/>
    </row>
    <row r="40" spans="1:9" s="29" customFormat="1" ht="9" customHeight="1">
      <c r="A40" s="28"/>
      <c r="C40" s="28"/>
      <c r="D40" s="28"/>
      <c r="E40" s="28"/>
      <c r="F40" s="28"/>
      <c r="G40" s="28"/>
      <c r="H40" s="28"/>
      <c r="I40" s="32"/>
    </row>
    <row r="41" spans="1:9" s="29" customFormat="1" ht="16.5" customHeight="1">
      <c r="A41" s="28"/>
      <c r="B41" s="28" t="s">
        <v>318</v>
      </c>
      <c r="C41" s="28"/>
      <c r="D41" s="28"/>
      <c r="E41" s="28"/>
      <c r="F41" s="28"/>
      <c r="G41" s="28"/>
      <c r="H41" s="28"/>
      <c r="I41" s="32"/>
    </row>
    <row r="42" spans="1:9" s="29" customFormat="1" ht="16.5" customHeight="1">
      <c r="A42" s="28"/>
      <c r="B42" s="31" t="s">
        <v>319</v>
      </c>
      <c r="C42" s="28"/>
      <c r="D42" s="28"/>
      <c r="E42" s="28"/>
      <c r="F42" s="28"/>
      <c r="G42" s="28"/>
      <c r="H42" s="28"/>
      <c r="I42" s="32"/>
    </row>
    <row r="43" spans="1:9" s="29" customFormat="1" ht="16.5" customHeight="1">
      <c r="A43" s="28"/>
      <c r="B43" s="31" t="s">
        <v>320</v>
      </c>
      <c r="C43" s="28"/>
      <c r="D43" s="28"/>
      <c r="E43" s="28"/>
      <c r="F43" s="28"/>
      <c r="G43" s="28"/>
      <c r="H43" s="28"/>
      <c r="I43" s="32"/>
    </row>
    <row r="44" spans="1:9" s="29" customFormat="1" ht="9" customHeight="1">
      <c r="A44" s="28"/>
      <c r="C44" s="28"/>
      <c r="D44" s="28"/>
      <c r="E44" s="28"/>
      <c r="F44" s="28"/>
      <c r="G44" s="28"/>
      <c r="H44" s="28"/>
      <c r="I44" s="32"/>
    </row>
    <row r="45" spans="1:9" s="29" customFormat="1" ht="16.5" customHeight="1">
      <c r="A45" s="28"/>
      <c r="B45" s="524" t="s">
        <v>460</v>
      </c>
      <c r="C45" s="524"/>
      <c r="D45" s="524"/>
      <c r="E45" s="31" t="s">
        <v>139</v>
      </c>
      <c r="F45" s="28"/>
      <c r="G45" s="28"/>
      <c r="H45" s="28"/>
      <c r="I45" s="32"/>
    </row>
    <row r="46" spans="1:9" s="29" customFormat="1" ht="16.5" customHeight="1">
      <c r="A46" s="28"/>
      <c r="B46" s="524"/>
      <c r="C46" s="524"/>
      <c r="D46" s="524"/>
      <c r="E46" s="31" t="s">
        <v>270</v>
      </c>
      <c r="F46" s="28"/>
      <c r="G46" s="28"/>
      <c r="H46" s="28"/>
      <c r="I46" s="32"/>
    </row>
    <row r="47" spans="1:9" s="29" customFormat="1" ht="13.5" customHeight="1">
      <c r="A47" s="28"/>
      <c r="B47" s="28"/>
      <c r="C47" s="28"/>
      <c r="D47" s="28"/>
      <c r="E47" s="28"/>
      <c r="F47" s="28"/>
      <c r="G47" s="28"/>
      <c r="H47" s="28"/>
      <c r="I47" s="32"/>
    </row>
    <row r="48" s="26" customFormat="1" ht="13.5" customHeight="1"/>
    <row r="49" spans="1:9" s="29" customFormat="1" ht="16.5" customHeight="1">
      <c r="A49" s="28"/>
      <c r="B49" s="28"/>
      <c r="C49" s="28" t="s">
        <v>438</v>
      </c>
      <c r="D49" s="28"/>
      <c r="E49" s="28"/>
      <c r="F49" s="28"/>
      <c r="G49" s="28"/>
      <c r="H49" s="28"/>
      <c r="I49" s="32"/>
    </row>
    <row r="50" spans="1:9" s="29" customFormat="1" ht="16.5" customHeight="1">
      <c r="A50" s="28"/>
      <c r="B50" s="28"/>
      <c r="C50" s="28"/>
      <c r="D50" s="28"/>
      <c r="E50" s="28"/>
      <c r="F50" s="28"/>
      <c r="G50" s="28"/>
      <c r="H50" s="28"/>
      <c r="I50" s="32"/>
    </row>
    <row r="51" spans="1:9" s="29" customFormat="1" ht="16.5" customHeight="1">
      <c r="A51" s="27" t="s">
        <v>546</v>
      </c>
      <c r="B51" s="30" t="s">
        <v>547</v>
      </c>
      <c r="C51" s="28"/>
      <c r="D51" s="28"/>
      <c r="E51" s="28"/>
      <c r="F51" s="28"/>
      <c r="G51" s="28"/>
      <c r="H51" s="28"/>
      <c r="I51" s="32"/>
    </row>
    <row r="52" spans="3:9" s="273" customFormat="1" ht="28.5" customHeight="1">
      <c r="C52" s="274"/>
      <c r="D52" s="274"/>
      <c r="E52" s="274"/>
      <c r="F52" s="274"/>
      <c r="G52" s="274"/>
      <c r="H52" s="274"/>
      <c r="I52" s="274"/>
    </row>
    <row r="53" spans="1:2" s="26" customFormat="1" ht="17.25">
      <c r="A53" s="221" t="s">
        <v>271</v>
      </c>
      <c r="B53" s="222" t="s">
        <v>272</v>
      </c>
    </row>
    <row r="54" spans="1:2" s="26" customFormat="1" ht="17.25">
      <c r="A54" s="221"/>
      <c r="B54" s="222" t="s">
        <v>550</v>
      </c>
    </row>
    <row r="55" spans="1:2" s="26" customFormat="1" ht="17.25">
      <c r="A55" s="221"/>
      <c r="B55" s="222"/>
    </row>
    <row r="56" s="26" customFormat="1" ht="13.5"/>
    <row r="57" s="26" customFormat="1" ht="13.5"/>
    <row r="58" s="26" customFormat="1" ht="13.5"/>
    <row r="59" s="26" customFormat="1" ht="13.5"/>
    <row r="60" s="26" customFormat="1" ht="13.5"/>
    <row r="61" s="26" customFormat="1" ht="13.5"/>
    <row r="62" s="26" customFormat="1" ht="13.5"/>
  </sheetData>
  <sheetProtection/>
  <mergeCells count="8">
    <mergeCell ref="B39:E39"/>
    <mergeCell ref="B45:D46"/>
    <mergeCell ref="H1:I1"/>
    <mergeCell ref="A2:I4"/>
    <mergeCell ref="A5:I6"/>
    <mergeCell ref="A7:I8"/>
    <mergeCell ref="A16:I18"/>
    <mergeCell ref="A22:I22"/>
  </mergeCells>
  <printOptions/>
  <pageMargins left="0.5905511811023623" right="0.1968503937007874" top="0.5118110236220472" bottom="0.5118110236220472" header="0.31496062992125984" footer="0.2755905511811024"/>
  <pageSetup fitToHeight="1" fitToWidth="1" horizontalDpi="600" verticalDpi="600" orientation="portrait" paperSize="9" r:id="rId2"/>
  <headerFooter scaleWithDoc="0" alignWithMargins="0">
    <oddFooter>&amp;L&amp;9 2024.03.01</oddFooter>
    <firstFooter>&amp;L&amp;9 2013.10</firstFooter>
  </headerFooter>
  <drawing r:id="rId1"/>
</worksheet>
</file>

<file path=xl/worksheets/sheet10.xml><?xml version="1.0" encoding="utf-8"?>
<worksheet xmlns="http://schemas.openxmlformats.org/spreadsheetml/2006/main" xmlns:r="http://schemas.openxmlformats.org/officeDocument/2006/relationships">
  <dimension ref="A1:L34"/>
  <sheetViews>
    <sheetView workbookViewId="0" topLeftCell="A1">
      <selection activeCell="G9" sqref="G9"/>
    </sheetView>
  </sheetViews>
  <sheetFormatPr defaultColWidth="9.00390625" defaultRowHeight="13.5"/>
  <cols>
    <col min="1" max="1" width="3.00390625" style="90" customWidth="1"/>
    <col min="2" max="2" width="1.875" style="90" customWidth="1"/>
    <col min="3" max="3" width="2.50390625" style="90" customWidth="1"/>
    <col min="4" max="4" width="2.25390625" style="90" customWidth="1"/>
    <col min="5" max="5" width="24.625" style="50" customWidth="1"/>
    <col min="6" max="6" width="12.625" style="50" customWidth="1"/>
    <col min="7" max="7" width="13.625" style="90" customWidth="1"/>
    <col min="8" max="8" width="2.375" style="90" customWidth="1"/>
    <col min="9" max="9" width="13.625" style="90" customWidth="1"/>
    <col min="10" max="10" width="2.375" style="90" customWidth="1"/>
    <col min="11" max="11" width="13.625" style="90" customWidth="1"/>
    <col min="12" max="12" width="2.375" style="90" customWidth="1"/>
    <col min="13" max="13" width="2.00390625" style="90" customWidth="1"/>
    <col min="14" max="16384" width="9.00390625" style="90" customWidth="1"/>
  </cols>
  <sheetData>
    <row r="1" spans="1:12" ht="18" customHeight="1">
      <c r="A1" s="49" t="s">
        <v>39</v>
      </c>
      <c r="B1" s="49"/>
      <c r="J1" s="904">
        <f>'表１'!AE1</f>
        <v>0</v>
      </c>
      <c r="K1" s="905"/>
      <c r="L1" s="906"/>
    </row>
    <row r="2" spans="10:12" ht="15.75" customHeight="1">
      <c r="J2" s="907"/>
      <c r="K2" s="908"/>
      <c r="L2" s="909"/>
    </row>
    <row r="3" ht="18" customHeight="1">
      <c r="B3" s="90" t="s">
        <v>216</v>
      </c>
    </row>
    <row r="4" ht="15.75" customHeight="1">
      <c r="C4" s="96" t="s">
        <v>451</v>
      </c>
    </row>
    <row r="5" ht="15.75" customHeight="1"/>
    <row r="6" ht="15.75" customHeight="1"/>
    <row r="7" spans="3:12" ht="30" customHeight="1">
      <c r="C7" s="936"/>
      <c r="D7" s="937"/>
      <c r="E7" s="937"/>
      <c r="F7" s="938"/>
      <c r="G7" s="946" t="s">
        <v>246</v>
      </c>
      <c r="H7" s="947"/>
      <c r="I7" s="946" t="s">
        <v>117</v>
      </c>
      <c r="J7" s="947"/>
      <c r="K7" s="946" t="s">
        <v>121</v>
      </c>
      <c r="L7" s="947"/>
    </row>
    <row r="8" spans="3:12" ht="20.25" customHeight="1" thickBot="1">
      <c r="C8" s="939"/>
      <c r="D8" s="940"/>
      <c r="E8" s="940"/>
      <c r="F8" s="941"/>
      <c r="G8" s="942" t="s">
        <v>199</v>
      </c>
      <c r="H8" s="943"/>
      <c r="I8" s="942" t="s">
        <v>200</v>
      </c>
      <c r="J8" s="943"/>
      <c r="K8" s="944" t="s">
        <v>259</v>
      </c>
      <c r="L8" s="945"/>
    </row>
    <row r="9" spans="3:12" ht="25.5" customHeight="1" thickTop="1">
      <c r="C9" s="910" t="s">
        <v>134</v>
      </c>
      <c r="D9" s="923" t="s">
        <v>32</v>
      </c>
      <c r="E9" s="926" t="s">
        <v>119</v>
      </c>
      <c r="F9" s="63" t="s">
        <v>182</v>
      </c>
      <c r="G9" s="209"/>
      <c r="H9" s="51" t="s">
        <v>94</v>
      </c>
      <c r="I9" s="209"/>
      <c r="J9" s="51" t="s">
        <v>94</v>
      </c>
      <c r="K9" s="68">
        <f>IF(G9=0,"",I9/G9*100)</f>
      </c>
      <c r="L9" s="51" t="s">
        <v>201</v>
      </c>
    </row>
    <row r="10" spans="3:12" ht="25.5" customHeight="1">
      <c r="C10" s="911"/>
      <c r="D10" s="924"/>
      <c r="E10" s="927"/>
      <c r="F10" s="265" t="s">
        <v>183</v>
      </c>
      <c r="G10" s="212"/>
      <c r="H10" s="54" t="s">
        <v>94</v>
      </c>
      <c r="I10" s="212"/>
      <c r="J10" s="54" t="s">
        <v>94</v>
      </c>
      <c r="K10" s="85">
        <f>IF(G10=0,"",I10/G10*100)</f>
      </c>
      <c r="L10" s="54" t="s">
        <v>201</v>
      </c>
    </row>
    <row r="11" spans="3:12" ht="25.5" customHeight="1">
      <c r="C11" s="911"/>
      <c r="D11" s="924"/>
      <c r="E11" s="410" t="s">
        <v>397</v>
      </c>
      <c r="F11" s="414"/>
      <c r="G11" s="211"/>
      <c r="H11" s="53" t="s">
        <v>94</v>
      </c>
      <c r="I11" s="211"/>
      <c r="J11" s="53" t="s">
        <v>94</v>
      </c>
      <c r="K11" s="70">
        <f>IF(G11=0,"",I11/G11*100)</f>
      </c>
      <c r="L11" s="53" t="s">
        <v>187</v>
      </c>
    </row>
    <row r="12" spans="3:12" ht="25.5" customHeight="1">
      <c r="C12" s="911"/>
      <c r="D12" s="924"/>
      <c r="E12" s="66" t="s">
        <v>96</v>
      </c>
      <c r="F12" s="91"/>
      <c r="G12" s="211"/>
      <c r="H12" s="53" t="s">
        <v>94</v>
      </c>
      <c r="I12" s="211"/>
      <c r="J12" s="53" t="s">
        <v>94</v>
      </c>
      <c r="K12" s="70">
        <f aca="true" t="shared" si="0" ref="K12:K20">IF(G12=0,"",I12/G12*100)</f>
      </c>
      <c r="L12" s="53" t="s">
        <v>201</v>
      </c>
    </row>
    <row r="13" spans="3:12" ht="25.5" customHeight="1">
      <c r="C13" s="911"/>
      <c r="D13" s="924"/>
      <c r="E13" s="66" t="s">
        <v>97</v>
      </c>
      <c r="F13" s="91"/>
      <c r="G13" s="211"/>
      <c r="H13" s="53" t="s">
        <v>94</v>
      </c>
      <c r="I13" s="211"/>
      <c r="J13" s="53" t="s">
        <v>94</v>
      </c>
      <c r="K13" s="70">
        <f t="shared" si="0"/>
      </c>
      <c r="L13" s="53" t="s">
        <v>201</v>
      </c>
    </row>
    <row r="14" spans="3:12" ht="25.5" customHeight="1">
      <c r="C14" s="911"/>
      <c r="D14" s="924"/>
      <c r="E14" s="928" t="s">
        <v>33</v>
      </c>
      <c r="F14" s="65" t="s">
        <v>182</v>
      </c>
      <c r="G14" s="211"/>
      <c r="H14" s="53" t="s">
        <v>94</v>
      </c>
      <c r="I14" s="211"/>
      <c r="J14" s="53" t="s">
        <v>94</v>
      </c>
      <c r="K14" s="70">
        <f t="shared" si="0"/>
      </c>
      <c r="L14" s="53" t="s">
        <v>201</v>
      </c>
    </row>
    <row r="15" spans="3:12" ht="25.5" customHeight="1">
      <c r="C15" s="911"/>
      <c r="D15" s="925"/>
      <c r="E15" s="928"/>
      <c r="F15" s="65" t="s">
        <v>183</v>
      </c>
      <c r="G15" s="211"/>
      <c r="H15" s="53" t="s">
        <v>94</v>
      </c>
      <c r="I15" s="211"/>
      <c r="J15" s="53" t="s">
        <v>94</v>
      </c>
      <c r="K15" s="70">
        <f>IF(G15=0,"",I15/G15*100)</f>
      </c>
      <c r="L15" s="53" t="s">
        <v>201</v>
      </c>
    </row>
    <row r="16" spans="3:12" ht="25.5" customHeight="1">
      <c r="C16" s="911"/>
      <c r="D16" s="929" t="s">
        <v>34</v>
      </c>
      <c r="E16" s="930"/>
      <c r="F16" s="65" t="s">
        <v>182</v>
      </c>
      <c r="G16" s="211"/>
      <c r="H16" s="53" t="s">
        <v>94</v>
      </c>
      <c r="I16" s="211"/>
      <c r="J16" s="53" t="s">
        <v>94</v>
      </c>
      <c r="K16" s="70">
        <f>IF(G16=0,"",I16/G16*100)</f>
      </c>
      <c r="L16" s="53" t="s">
        <v>201</v>
      </c>
    </row>
    <row r="17" spans="3:12" ht="25.5" customHeight="1">
      <c r="C17" s="911"/>
      <c r="D17" s="931"/>
      <c r="E17" s="932"/>
      <c r="F17" s="65" t="s">
        <v>183</v>
      </c>
      <c r="G17" s="210"/>
      <c r="H17" s="53" t="s">
        <v>94</v>
      </c>
      <c r="I17" s="210"/>
      <c r="J17" s="53" t="s">
        <v>94</v>
      </c>
      <c r="K17" s="69">
        <f>IF(G17=0,"",I17/G17*100)</f>
      </c>
      <c r="L17" s="53" t="s">
        <v>201</v>
      </c>
    </row>
    <row r="18" spans="3:12" ht="25.5" customHeight="1">
      <c r="C18" s="911"/>
      <c r="D18" s="64" t="s">
        <v>185</v>
      </c>
      <c r="E18" s="61"/>
      <c r="F18" s="91"/>
      <c r="G18" s="210"/>
      <c r="H18" s="59" t="s">
        <v>94</v>
      </c>
      <c r="I18" s="210"/>
      <c r="J18" s="59" t="s">
        <v>94</v>
      </c>
      <c r="K18" s="69">
        <f t="shared" si="0"/>
      </c>
      <c r="L18" s="53" t="s">
        <v>201</v>
      </c>
    </row>
    <row r="19" spans="3:12" ht="25.5" customHeight="1">
      <c r="C19" s="911"/>
      <c r="D19" s="60" t="s">
        <v>186</v>
      </c>
      <c r="E19" s="67"/>
      <c r="F19" s="92"/>
      <c r="G19" s="212"/>
      <c r="H19" s="54" t="s">
        <v>94</v>
      </c>
      <c r="I19" s="212"/>
      <c r="J19" s="54" t="s">
        <v>94</v>
      </c>
      <c r="K19" s="85">
        <f t="shared" si="0"/>
      </c>
      <c r="L19" s="54" t="s">
        <v>201</v>
      </c>
    </row>
    <row r="20" spans="3:12" ht="28.5" customHeight="1" thickBot="1">
      <c r="C20" s="922"/>
      <c r="D20" s="933" t="s">
        <v>120</v>
      </c>
      <c r="E20" s="934"/>
      <c r="F20" s="935"/>
      <c r="G20" s="71">
        <f>SUM(G9:G19)</f>
        <v>0</v>
      </c>
      <c r="H20" s="55" t="s">
        <v>94</v>
      </c>
      <c r="I20" s="71">
        <f>SUM(I9:I19)</f>
        <v>0</v>
      </c>
      <c r="J20" s="55" t="s">
        <v>94</v>
      </c>
      <c r="K20" s="71">
        <f t="shared" si="0"/>
      </c>
      <c r="L20" s="55" t="s">
        <v>201</v>
      </c>
    </row>
    <row r="21" spans="3:12" ht="25.5" customHeight="1" thickTop="1">
      <c r="C21" s="910" t="s">
        <v>133</v>
      </c>
      <c r="D21" s="913" t="s">
        <v>32</v>
      </c>
      <c r="E21" s="62" t="s">
        <v>119</v>
      </c>
      <c r="F21" s="56"/>
      <c r="G21" s="213"/>
      <c r="H21" s="51" t="s">
        <v>94</v>
      </c>
      <c r="I21" s="213"/>
      <c r="J21" s="51" t="s">
        <v>94</v>
      </c>
      <c r="K21" s="68">
        <f aca="true" t="shared" si="1" ref="K21:K27">IF(G21=0,"",I21/G21*100)</f>
      </c>
      <c r="L21" s="51" t="s">
        <v>201</v>
      </c>
    </row>
    <row r="22" spans="3:12" ht="25.5" customHeight="1">
      <c r="C22" s="911"/>
      <c r="D22" s="914"/>
      <c r="E22" s="61" t="s">
        <v>397</v>
      </c>
      <c r="F22" s="52"/>
      <c r="G22" s="214"/>
      <c r="H22" s="53" t="s">
        <v>94</v>
      </c>
      <c r="I22" s="214"/>
      <c r="J22" s="53" t="s">
        <v>94</v>
      </c>
      <c r="K22" s="70">
        <f>IF(G22=0,"",I22/G22*100)</f>
      </c>
      <c r="L22" s="53" t="s">
        <v>187</v>
      </c>
    </row>
    <row r="23" spans="3:12" ht="25.5" customHeight="1">
      <c r="C23" s="911"/>
      <c r="D23" s="915"/>
      <c r="E23" s="61" t="s">
        <v>96</v>
      </c>
      <c r="F23" s="52"/>
      <c r="G23" s="214"/>
      <c r="H23" s="53" t="s">
        <v>94</v>
      </c>
      <c r="I23" s="214"/>
      <c r="J23" s="53" t="s">
        <v>94</v>
      </c>
      <c r="K23" s="70">
        <f t="shared" si="1"/>
      </c>
      <c r="L23" s="53" t="s">
        <v>201</v>
      </c>
    </row>
    <row r="24" spans="3:12" ht="25.5" customHeight="1">
      <c r="C24" s="911"/>
      <c r="D24" s="915"/>
      <c r="E24" s="61" t="s">
        <v>97</v>
      </c>
      <c r="F24" s="52"/>
      <c r="G24" s="214"/>
      <c r="H24" s="53" t="s">
        <v>94</v>
      </c>
      <c r="I24" s="214"/>
      <c r="J24" s="53" t="s">
        <v>94</v>
      </c>
      <c r="K24" s="70">
        <f t="shared" si="1"/>
      </c>
      <c r="L24" s="53" t="s">
        <v>201</v>
      </c>
    </row>
    <row r="25" spans="3:12" ht="25.5" customHeight="1">
      <c r="C25" s="911"/>
      <c r="D25" s="916"/>
      <c r="E25" s="61" t="s">
        <v>33</v>
      </c>
      <c r="F25" s="52"/>
      <c r="G25" s="214"/>
      <c r="H25" s="53" t="s">
        <v>94</v>
      </c>
      <c r="I25" s="214"/>
      <c r="J25" s="53" t="s">
        <v>94</v>
      </c>
      <c r="K25" s="70">
        <f t="shared" si="1"/>
      </c>
      <c r="L25" s="53" t="s">
        <v>201</v>
      </c>
    </row>
    <row r="26" spans="3:12" ht="25.5" customHeight="1">
      <c r="C26" s="911"/>
      <c r="D26" s="917" t="s">
        <v>34</v>
      </c>
      <c r="E26" s="918"/>
      <c r="F26" s="93"/>
      <c r="G26" s="214"/>
      <c r="H26" s="53" t="s">
        <v>94</v>
      </c>
      <c r="I26" s="214"/>
      <c r="J26" s="53" t="s">
        <v>94</v>
      </c>
      <c r="K26" s="70">
        <f t="shared" si="1"/>
      </c>
      <c r="L26" s="53" t="s">
        <v>201</v>
      </c>
    </row>
    <row r="27" spans="3:12" ht="28.5" customHeight="1">
      <c r="C27" s="912"/>
      <c r="D27" s="919" t="s">
        <v>120</v>
      </c>
      <c r="E27" s="920"/>
      <c r="F27" s="921"/>
      <c r="G27" s="72">
        <f>SUM(G21:G26)</f>
        <v>0</v>
      </c>
      <c r="H27" s="57" t="s">
        <v>94</v>
      </c>
      <c r="I27" s="72">
        <f>SUM(I21:I26)</f>
        <v>0</v>
      </c>
      <c r="J27" s="57" t="s">
        <v>94</v>
      </c>
      <c r="K27" s="72">
        <f t="shared" si="1"/>
      </c>
      <c r="L27" s="57" t="s">
        <v>201</v>
      </c>
    </row>
    <row r="28" ht="9" customHeight="1"/>
    <row r="29" spans="3:4" ht="13.5" customHeight="1">
      <c r="C29" s="420" t="s">
        <v>456</v>
      </c>
      <c r="D29" s="58"/>
    </row>
    <row r="30" spans="3:4" ht="13.5" customHeight="1">
      <c r="C30" s="94"/>
      <c r="D30" s="421" t="s">
        <v>457</v>
      </c>
    </row>
    <row r="31" spans="3:4" ht="13.5" customHeight="1">
      <c r="C31" s="94" t="s">
        <v>233</v>
      </c>
      <c r="D31" s="58"/>
    </row>
    <row r="32" ht="13.5">
      <c r="C32" s="95" t="s">
        <v>266</v>
      </c>
    </row>
    <row r="33" spans="3:4" ht="13.5">
      <c r="C33" s="94" t="s">
        <v>35</v>
      </c>
      <c r="D33" s="58"/>
    </row>
    <row r="34" ht="13.5">
      <c r="C34" s="94" t="s">
        <v>36</v>
      </c>
    </row>
  </sheetData>
  <sheetProtection/>
  <protectedRanges>
    <protectedRange sqref="I9:I20" name="範囲2"/>
    <protectedRange sqref="G9:G20" name="範囲1"/>
    <protectedRange sqref="I21:I27" name="範囲2_2"/>
    <protectedRange sqref="G21:G27" name="範囲1_2"/>
  </protectedRanges>
  <mergeCells count="18">
    <mergeCell ref="D20:F20"/>
    <mergeCell ref="C7:F8"/>
    <mergeCell ref="G8:H8"/>
    <mergeCell ref="I8:J8"/>
    <mergeCell ref="K8:L8"/>
    <mergeCell ref="G7:H7"/>
    <mergeCell ref="I7:J7"/>
    <mergeCell ref="K7:L7"/>
    <mergeCell ref="J1:L2"/>
    <mergeCell ref="C21:C27"/>
    <mergeCell ref="D21:D25"/>
    <mergeCell ref="D26:E26"/>
    <mergeCell ref="D27:F27"/>
    <mergeCell ref="C9:C20"/>
    <mergeCell ref="D9:D15"/>
    <mergeCell ref="E9:E10"/>
    <mergeCell ref="E14:E15"/>
    <mergeCell ref="D16:E17"/>
  </mergeCells>
  <printOptions/>
  <pageMargins left="0.6692913385826772" right="0.1968503937007874" top="0.3937007874015748" bottom="0.5118110236220472" header="0.31496062992125984" footer="0.2755905511811024"/>
  <pageSetup horizontalDpi="300" verticalDpi="300" orientation="portrait" paperSize="9" scale="95" r:id="rId1"/>
  <headerFooter scaleWithDoc="0" alignWithMargins="0">
    <oddFooter>&amp;L&amp;9 2024.03.01&amp;C-9-</oddFooter>
  </headerFooter>
</worksheet>
</file>

<file path=xl/worksheets/sheet11.xml><?xml version="1.0" encoding="utf-8"?>
<worksheet xmlns="http://schemas.openxmlformats.org/spreadsheetml/2006/main" xmlns:r="http://schemas.openxmlformats.org/officeDocument/2006/relationships">
  <dimension ref="A1:K51"/>
  <sheetViews>
    <sheetView workbookViewId="0" topLeftCell="A17">
      <selection activeCell="F27" sqref="F27"/>
    </sheetView>
  </sheetViews>
  <sheetFormatPr defaultColWidth="9.00390625" defaultRowHeight="13.5"/>
  <cols>
    <col min="1" max="1" width="1.37890625" style="278" customWidth="1"/>
    <col min="2" max="2" width="2.75390625" style="278" customWidth="1"/>
    <col min="3" max="3" width="7.125" style="278" customWidth="1"/>
    <col min="4" max="4" width="2.875" style="279" customWidth="1"/>
    <col min="5" max="5" width="35.125" style="278" customWidth="1"/>
    <col min="6" max="6" width="14.375" style="278" customWidth="1"/>
    <col min="7" max="7" width="2.25390625" style="278" customWidth="1"/>
    <col min="8" max="8" width="15.00390625" style="278" customWidth="1"/>
    <col min="9" max="9" width="2.25390625" style="278" customWidth="1"/>
    <col min="10" max="10" width="14.25390625" style="278" customWidth="1"/>
    <col min="11" max="12" width="2.375" style="278" customWidth="1"/>
    <col min="13" max="16384" width="9.00390625" style="278" customWidth="1"/>
  </cols>
  <sheetData>
    <row r="1" spans="1:11" ht="18" customHeight="1">
      <c r="A1" s="246" t="s">
        <v>38</v>
      </c>
      <c r="E1" s="243"/>
      <c r="J1" s="964">
        <f>'表１'!AE1</f>
        <v>0</v>
      </c>
      <c r="K1" s="965"/>
    </row>
    <row r="2" spans="1:11" ht="11.25" customHeight="1">
      <c r="A2" s="246"/>
      <c r="E2" s="243"/>
      <c r="J2" s="966"/>
      <c r="K2" s="967"/>
    </row>
    <row r="3" ht="9" customHeight="1">
      <c r="E3" s="243"/>
    </row>
    <row r="4" spans="2:5" ht="15.75" customHeight="1">
      <c r="B4" s="229" t="s">
        <v>277</v>
      </c>
      <c r="C4" s="229" t="s">
        <v>278</v>
      </c>
      <c r="E4" s="243"/>
    </row>
    <row r="5" spans="3:5" ht="15" customHeight="1">
      <c r="C5" s="280" t="s">
        <v>462</v>
      </c>
      <c r="D5" s="281"/>
      <c r="E5" s="243"/>
    </row>
    <row r="6" ht="4.5" customHeight="1">
      <c r="E6" s="243"/>
    </row>
    <row r="7" spans="2:5" ht="15.75" customHeight="1">
      <c r="B7" s="229" t="s">
        <v>277</v>
      </c>
      <c r="C7" s="282" t="s">
        <v>279</v>
      </c>
      <c r="E7" s="243"/>
    </row>
    <row r="8" spans="3:5" ht="15.75" customHeight="1">
      <c r="C8" s="283" t="s">
        <v>280</v>
      </c>
      <c r="E8" s="243"/>
    </row>
    <row r="9" spans="3:4" ht="15" customHeight="1">
      <c r="C9" s="280" t="s">
        <v>463</v>
      </c>
      <c r="D9" s="281"/>
    </row>
    <row r="10" spans="3:4" ht="3" customHeight="1">
      <c r="C10" s="247"/>
      <c r="D10" s="281"/>
    </row>
    <row r="11" spans="3:10" ht="15.75" customHeight="1">
      <c r="C11" s="284" t="s">
        <v>281</v>
      </c>
      <c r="F11" s="284"/>
      <c r="G11" s="284"/>
      <c r="H11" s="284"/>
      <c r="I11" s="284"/>
      <c r="J11" s="284"/>
    </row>
    <row r="12" spans="3:10" ht="13.5" customHeight="1">
      <c r="C12" s="285" t="s">
        <v>464</v>
      </c>
      <c r="D12" s="286"/>
      <c r="E12" s="229"/>
      <c r="F12" s="284"/>
      <c r="G12" s="284"/>
      <c r="H12" s="284"/>
      <c r="I12" s="284"/>
      <c r="J12" s="284"/>
    </row>
    <row r="13" spans="3:5" ht="13.5" customHeight="1">
      <c r="C13" s="285" t="s">
        <v>465</v>
      </c>
      <c r="D13" s="286"/>
      <c r="E13" s="229"/>
    </row>
    <row r="14" spans="3:5" ht="13.5" customHeight="1">
      <c r="C14" s="285" t="s">
        <v>466</v>
      </c>
      <c r="D14" s="286"/>
      <c r="E14" s="229"/>
    </row>
    <row r="15" spans="3:5" ht="8.25" customHeight="1">
      <c r="C15" s="229"/>
      <c r="D15" s="286"/>
      <c r="E15" s="229"/>
    </row>
    <row r="16" spans="2:5" ht="15.75" customHeight="1">
      <c r="B16" s="229" t="s">
        <v>277</v>
      </c>
      <c r="C16" s="229" t="s">
        <v>282</v>
      </c>
      <c r="D16" s="286"/>
      <c r="E16" s="229"/>
    </row>
    <row r="17" spans="3:5" ht="15.75" customHeight="1">
      <c r="C17" s="283" t="s">
        <v>283</v>
      </c>
      <c r="D17" s="286"/>
      <c r="E17" s="229"/>
    </row>
    <row r="18" spans="3:11" ht="15" customHeight="1">
      <c r="C18" s="280" t="s">
        <v>467</v>
      </c>
      <c r="D18" s="281"/>
      <c r="E18" s="247"/>
      <c r="F18" s="247"/>
      <c r="G18" s="247"/>
      <c r="H18" s="247"/>
      <c r="I18" s="247"/>
      <c r="J18" s="247"/>
      <c r="K18" s="247"/>
    </row>
    <row r="19" spans="3:5" ht="2.25" customHeight="1">
      <c r="C19" s="247"/>
      <c r="D19" s="281"/>
      <c r="E19" s="229"/>
    </row>
    <row r="20" spans="3:11" ht="15.75" customHeight="1">
      <c r="C20" s="284" t="s">
        <v>281</v>
      </c>
      <c r="D20" s="281"/>
      <c r="E20" s="229"/>
      <c r="F20" s="247"/>
      <c r="G20" s="247"/>
      <c r="H20" s="247"/>
      <c r="I20" s="247"/>
      <c r="J20" s="247"/>
      <c r="K20" s="247"/>
    </row>
    <row r="21" spans="3:11" ht="13.5" customHeight="1">
      <c r="C21" s="280" t="s">
        <v>322</v>
      </c>
      <c r="D21" s="281"/>
      <c r="E21" s="229"/>
      <c r="F21" s="252"/>
      <c r="G21" s="252"/>
      <c r="H21" s="252"/>
      <c r="I21" s="252"/>
      <c r="J21" s="252"/>
      <c r="K21" s="252"/>
    </row>
    <row r="22" spans="3:11" ht="13.5" customHeight="1">
      <c r="C22" s="280" t="s">
        <v>323</v>
      </c>
      <c r="D22" s="281"/>
      <c r="E22" s="229"/>
      <c r="F22" s="252"/>
      <c r="G22" s="252"/>
      <c r="H22" s="252"/>
      <c r="I22" s="252"/>
      <c r="J22" s="252"/>
      <c r="K22" s="252"/>
    </row>
    <row r="23" spans="3:11" ht="13.5" customHeight="1">
      <c r="C23" s="280" t="s">
        <v>324</v>
      </c>
      <c r="D23" s="281"/>
      <c r="E23" s="229"/>
      <c r="F23" s="252"/>
      <c r="G23" s="252"/>
      <c r="H23" s="252"/>
      <c r="I23" s="252"/>
      <c r="J23" s="252"/>
      <c r="K23" s="252"/>
    </row>
    <row r="24" spans="3:5" ht="7.5" customHeight="1">
      <c r="C24" s="229"/>
      <c r="D24" s="286"/>
      <c r="E24" s="229"/>
    </row>
    <row r="25" spans="2:11" s="287" customFormat="1" ht="27" customHeight="1">
      <c r="B25" s="968" t="s">
        <v>284</v>
      </c>
      <c r="C25" s="969"/>
      <c r="D25" s="969"/>
      <c r="E25" s="970"/>
      <c r="F25" s="974" t="s">
        <v>37</v>
      </c>
      <c r="G25" s="975"/>
      <c r="H25" s="975" t="s">
        <v>253</v>
      </c>
      <c r="I25" s="975"/>
      <c r="J25" s="975" t="s">
        <v>131</v>
      </c>
      <c r="K25" s="975"/>
    </row>
    <row r="26" spans="2:11" s="287" customFormat="1" ht="12.75" customHeight="1" thickBot="1">
      <c r="B26" s="971"/>
      <c r="C26" s="972"/>
      <c r="D26" s="972"/>
      <c r="E26" s="973"/>
      <c r="F26" s="976" t="s">
        <v>260</v>
      </c>
      <c r="G26" s="977"/>
      <c r="H26" s="977" t="s">
        <v>191</v>
      </c>
      <c r="I26" s="977"/>
      <c r="J26" s="977" t="s">
        <v>285</v>
      </c>
      <c r="K26" s="977"/>
    </row>
    <row r="27" spans="2:11" s="287" customFormat="1" ht="25.5" customHeight="1" thickTop="1">
      <c r="B27" s="288" t="s">
        <v>325</v>
      </c>
      <c r="C27" s="958" t="s">
        <v>472</v>
      </c>
      <c r="D27" s="958"/>
      <c r="E27" s="959"/>
      <c r="F27" s="503"/>
      <c r="G27" s="231" t="s">
        <v>107</v>
      </c>
      <c r="H27" s="960" t="s">
        <v>326</v>
      </c>
      <c r="I27" s="961"/>
      <c r="J27" s="508"/>
      <c r="K27" s="231" t="s">
        <v>107</v>
      </c>
    </row>
    <row r="28" spans="2:11" s="287" customFormat="1" ht="25.5" customHeight="1">
      <c r="B28" s="289" t="s">
        <v>327</v>
      </c>
      <c r="C28" s="962" t="s">
        <v>471</v>
      </c>
      <c r="D28" s="962"/>
      <c r="E28" s="963"/>
      <c r="F28" s="504"/>
      <c r="G28" s="235" t="s">
        <v>107</v>
      </c>
      <c r="H28" s="952" t="s">
        <v>326</v>
      </c>
      <c r="I28" s="953"/>
      <c r="J28" s="509"/>
      <c r="K28" s="235" t="s">
        <v>107</v>
      </c>
    </row>
    <row r="29" spans="2:11" s="287" customFormat="1" ht="39" customHeight="1">
      <c r="B29" s="950" t="s">
        <v>243</v>
      </c>
      <c r="C29" s="951"/>
      <c r="D29" s="236" t="s">
        <v>328</v>
      </c>
      <c r="E29" s="232" t="s">
        <v>286</v>
      </c>
      <c r="F29" s="504"/>
      <c r="G29" s="235" t="s">
        <v>107</v>
      </c>
      <c r="H29" s="952" t="s">
        <v>326</v>
      </c>
      <c r="I29" s="953"/>
      <c r="J29" s="509"/>
      <c r="K29" s="235" t="s">
        <v>107</v>
      </c>
    </row>
    <row r="30" spans="2:11" s="287" customFormat="1" ht="25.5" customHeight="1">
      <c r="B30" s="950"/>
      <c r="C30" s="951"/>
      <c r="D30" s="236" t="s">
        <v>329</v>
      </c>
      <c r="E30" s="232" t="s">
        <v>287</v>
      </c>
      <c r="F30" s="504"/>
      <c r="G30" s="235" t="s">
        <v>107</v>
      </c>
      <c r="H30" s="952" t="s">
        <v>326</v>
      </c>
      <c r="I30" s="953"/>
      <c r="J30" s="509"/>
      <c r="K30" s="235" t="s">
        <v>107</v>
      </c>
    </row>
    <row r="31" spans="2:11" s="287" customFormat="1" ht="40.5" customHeight="1">
      <c r="B31" s="950" t="s">
        <v>64</v>
      </c>
      <c r="C31" s="951"/>
      <c r="D31" s="290" t="s">
        <v>330</v>
      </c>
      <c r="E31" s="233" t="s">
        <v>288</v>
      </c>
      <c r="F31" s="504"/>
      <c r="G31" s="235" t="s">
        <v>107</v>
      </c>
      <c r="H31" s="952" t="s">
        <v>326</v>
      </c>
      <c r="I31" s="953"/>
      <c r="J31" s="509"/>
      <c r="K31" s="235" t="s">
        <v>107</v>
      </c>
    </row>
    <row r="32" spans="2:11" s="287" customFormat="1" ht="25.5" customHeight="1">
      <c r="B32" s="950"/>
      <c r="C32" s="951"/>
      <c r="D32" s="290" t="s">
        <v>331</v>
      </c>
      <c r="E32" s="233" t="s">
        <v>289</v>
      </c>
      <c r="F32" s="504"/>
      <c r="G32" s="238" t="s">
        <v>94</v>
      </c>
      <c r="H32" s="952" t="s">
        <v>326</v>
      </c>
      <c r="I32" s="953"/>
      <c r="J32" s="509"/>
      <c r="K32" s="238" t="s">
        <v>94</v>
      </c>
    </row>
    <row r="33" spans="2:11" s="287" customFormat="1" ht="25.5" customHeight="1">
      <c r="B33" s="950" t="s">
        <v>65</v>
      </c>
      <c r="C33" s="951"/>
      <c r="D33" s="290" t="s">
        <v>332</v>
      </c>
      <c r="E33" s="239" t="s">
        <v>290</v>
      </c>
      <c r="F33" s="504"/>
      <c r="G33" s="238" t="s">
        <v>94</v>
      </c>
      <c r="H33" s="952" t="s">
        <v>326</v>
      </c>
      <c r="I33" s="953"/>
      <c r="J33" s="509"/>
      <c r="K33" s="238" t="s">
        <v>94</v>
      </c>
    </row>
    <row r="34" spans="2:11" s="287" customFormat="1" ht="22.5" customHeight="1">
      <c r="B34" s="950"/>
      <c r="C34" s="951"/>
      <c r="D34" s="290" t="s">
        <v>333</v>
      </c>
      <c r="E34" s="239" t="s">
        <v>291</v>
      </c>
      <c r="F34" s="504"/>
      <c r="G34" s="238" t="s">
        <v>94</v>
      </c>
      <c r="H34" s="952" t="s">
        <v>326</v>
      </c>
      <c r="I34" s="953"/>
      <c r="J34" s="509"/>
      <c r="K34" s="238" t="s">
        <v>94</v>
      </c>
    </row>
    <row r="35" spans="2:11" s="287" customFormat="1" ht="25.5" customHeight="1">
      <c r="B35" s="950"/>
      <c r="C35" s="951"/>
      <c r="D35" s="290" t="s">
        <v>334</v>
      </c>
      <c r="E35" s="239" t="s">
        <v>292</v>
      </c>
      <c r="F35" s="504"/>
      <c r="G35" s="238" t="s">
        <v>94</v>
      </c>
      <c r="H35" s="952" t="s">
        <v>326</v>
      </c>
      <c r="I35" s="953"/>
      <c r="J35" s="509"/>
      <c r="K35" s="238" t="s">
        <v>94</v>
      </c>
    </row>
    <row r="36" spans="2:11" s="287" customFormat="1" ht="25.5" customHeight="1">
      <c r="B36" s="950"/>
      <c r="C36" s="951"/>
      <c r="D36" s="290" t="s">
        <v>335</v>
      </c>
      <c r="E36" s="239" t="s">
        <v>293</v>
      </c>
      <c r="F36" s="504"/>
      <c r="G36" s="238" t="s">
        <v>94</v>
      </c>
      <c r="H36" s="952" t="s">
        <v>326</v>
      </c>
      <c r="I36" s="953"/>
      <c r="J36" s="509"/>
      <c r="K36" s="238" t="s">
        <v>94</v>
      </c>
    </row>
    <row r="37" spans="2:11" ht="25.5" customHeight="1">
      <c r="B37" s="950"/>
      <c r="C37" s="951"/>
      <c r="D37" s="276" t="s">
        <v>336</v>
      </c>
      <c r="E37" s="277" t="s">
        <v>294</v>
      </c>
      <c r="F37" s="504"/>
      <c r="G37" s="238" t="s">
        <v>94</v>
      </c>
      <c r="H37" s="495"/>
      <c r="I37" s="237" t="s">
        <v>94</v>
      </c>
      <c r="J37" s="509"/>
      <c r="K37" s="238" t="s">
        <v>94</v>
      </c>
    </row>
    <row r="38" spans="2:11" ht="22.5" customHeight="1">
      <c r="B38" s="950"/>
      <c r="C38" s="951"/>
      <c r="D38" s="276" t="s">
        <v>337</v>
      </c>
      <c r="E38" s="277" t="s">
        <v>295</v>
      </c>
      <c r="F38" s="504"/>
      <c r="G38" s="238" t="s">
        <v>94</v>
      </c>
      <c r="H38" s="495"/>
      <c r="I38" s="237" t="s">
        <v>94</v>
      </c>
      <c r="J38" s="509"/>
      <c r="K38" s="238" t="s">
        <v>94</v>
      </c>
    </row>
    <row r="39" spans="2:11" ht="22.5" customHeight="1">
      <c r="B39" s="950" t="s">
        <v>69</v>
      </c>
      <c r="C39" s="951"/>
      <c r="D39" s="290" t="s">
        <v>338</v>
      </c>
      <c r="E39" s="239" t="s">
        <v>296</v>
      </c>
      <c r="F39" s="504"/>
      <c r="G39" s="238" t="s">
        <v>94</v>
      </c>
      <c r="H39" s="952" t="s">
        <v>326</v>
      </c>
      <c r="I39" s="953"/>
      <c r="J39" s="509"/>
      <c r="K39" s="238" t="s">
        <v>94</v>
      </c>
    </row>
    <row r="40" spans="2:11" ht="22.5" customHeight="1">
      <c r="B40" s="950"/>
      <c r="C40" s="951"/>
      <c r="D40" s="276" t="s">
        <v>339</v>
      </c>
      <c r="E40" s="277" t="s">
        <v>297</v>
      </c>
      <c r="F40" s="504"/>
      <c r="G40" s="238" t="s">
        <v>94</v>
      </c>
      <c r="H40" s="495"/>
      <c r="I40" s="238" t="s">
        <v>94</v>
      </c>
      <c r="J40" s="509"/>
      <c r="K40" s="238" t="s">
        <v>94</v>
      </c>
    </row>
    <row r="41" spans="2:11" ht="22.5" customHeight="1">
      <c r="B41" s="950"/>
      <c r="C41" s="951"/>
      <c r="D41" s="290" t="s">
        <v>340</v>
      </c>
      <c r="E41" s="239" t="s">
        <v>298</v>
      </c>
      <c r="F41" s="504"/>
      <c r="G41" s="238" t="s">
        <v>94</v>
      </c>
      <c r="H41" s="952" t="s">
        <v>326</v>
      </c>
      <c r="I41" s="953"/>
      <c r="J41" s="509"/>
      <c r="K41" s="238" t="s">
        <v>94</v>
      </c>
    </row>
    <row r="42" spans="2:11" ht="22.5" customHeight="1">
      <c r="B42" s="950"/>
      <c r="C42" s="951"/>
      <c r="D42" s="276" t="s">
        <v>341</v>
      </c>
      <c r="E42" s="277" t="s">
        <v>299</v>
      </c>
      <c r="F42" s="504"/>
      <c r="G42" s="238" t="s">
        <v>94</v>
      </c>
      <c r="H42" s="495"/>
      <c r="I42" s="237" t="s">
        <v>94</v>
      </c>
      <c r="J42" s="509"/>
      <c r="K42" s="238" t="s">
        <v>94</v>
      </c>
    </row>
    <row r="43" spans="2:11" ht="25.5" customHeight="1">
      <c r="B43" s="950" t="s">
        <v>300</v>
      </c>
      <c r="C43" s="951"/>
      <c r="D43" s="276" t="s">
        <v>342</v>
      </c>
      <c r="E43" s="277" t="s">
        <v>301</v>
      </c>
      <c r="F43" s="504"/>
      <c r="G43" s="238" t="s">
        <v>94</v>
      </c>
      <c r="H43" s="495"/>
      <c r="I43" s="237" t="s">
        <v>94</v>
      </c>
      <c r="J43" s="509"/>
      <c r="K43" s="238" t="s">
        <v>94</v>
      </c>
    </row>
    <row r="44" spans="2:11" ht="22.5" customHeight="1">
      <c r="B44" s="954"/>
      <c r="C44" s="955"/>
      <c r="D44" s="291" t="s">
        <v>343</v>
      </c>
      <c r="E44" s="292" t="s">
        <v>71</v>
      </c>
      <c r="F44" s="505"/>
      <c r="G44" s="240" t="s">
        <v>94</v>
      </c>
      <c r="H44" s="956" t="s">
        <v>326</v>
      </c>
      <c r="I44" s="957"/>
      <c r="J44" s="510"/>
      <c r="K44" s="293" t="s">
        <v>94</v>
      </c>
    </row>
    <row r="45" spans="2:11" ht="25.5" customHeight="1">
      <c r="B45" s="948"/>
      <c r="C45" s="949"/>
      <c r="D45" s="294"/>
      <c r="E45" s="241" t="s">
        <v>120</v>
      </c>
      <c r="F45" s="506" t="str">
        <f>IF(COUNT(F27:F44)=0," ",SUM(F27:F44))</f>
        <v> </v>
      </c>
      <c r="G45" s="242" t="s">
        <v>94</v>
      </c>
      <c r="H45" s="507">
        <f>IF(COUNT(H27:H44)=0,"",SUM(H27:H44))</f>
      </c>
      <c r="I45" s="242" t="s">
        <v>94</v>
      </c>
      <c r="J45" s="511">
        <f>IF(COUNT(J27:J44)=0,"",SUM(J27:J44))</f>
      </c>
      <c r="K45" s="295" t="s">
        <v>94</v>
      </c>
    </row>
    <row r="46" spans="2:11" ht="4.5" customHeight="1">
      <c r="B46" s="229"/>
      <c r="C46" s="229"/>
      <c r="D46" s="286"/>
      <c r="E46" s="296"/>
      <c r="F46" s="297"/>
      <c r="G46" s="298"/>
      <c r="H46" s="297"/>
      <c r="I46" s="298"/>
      <c r="J46" s="297"/>
      <c r="K46" s="299"/>
    </row>
    <row r="47" spans="3:5" s="243" customFormat="1" ht="15" customHeight="1">
      <c r="C47" s="300" t="s">
        <v>302</v>
      </c>
      <c r="D47" s="301"/>
      <c r="E47" s="302"/>
    </row>
    <row r="48" spans="3:5" s="243" customFormat="1" ht="15" customHeight="1">
      <c r="C48" s="280" t="s">
        <v>455</v>
      </c>
      <c r="D48" s="301"/>
      <c r="E48" s="302"/>
    </row>
    <row r="49" spans="3:5" s="245" customFormat="1" ht="15" customHeight="1">
      <c r="C49" s="280" t="s">
        <v>303</v>
      </c>
      <c r="D49" s="303"/>
      <c r="E49" s="244"/>
    </row>
    <row r="50" spans="4:5" s="243" customFormat="1" ht="16.5" customHeight="1">
      <c r="D50" s="304"/>
      <c r="E50" s="252"/>
    </row>
    <row r="51" ht="12" customHeight="1">
      <c r="C51" s="305"/>
    </row>
  </sheetData>
  <sheetProtection/>
  <mergeCells count="30">
    <mergeCell ref="J1:K2"/>
    <mergeCell ref="B25:E26"/>
    <mergeCell ref="F25:G25"/>
    <mergeCell ref="H25:I25"/>
    <mergeCell ref="J25:K25"/>
    <mergeCell ref="F26:G26"/>
    <mergeCell ref="H26:I26"/>
    <mergeCell ref="J26:K26"/>
    <mergeCell ref="C27:E27"/>
    <mergeCell ref="H27:I27"/>
    <mergeCell ref="C28:E28"/>
    <mergeCell ref="H28:I28"/>
    <mergeCell ref="B29:C30"/>
    <mergeCell ref="H29:I29"/>
    <mergeCell ref="H30:I30"/>
    <mergeCell ref="B31:C32"/>
    <mergeCell ref="H31:I31"/>
    <mergeCell ref="H32:I32"/>
    <mergeCell ref="B33:C38"/>
    <mergeCell ref="H33:I33"/>
    <mergeCell ref="H34:I34"/>
    <mergeCell ref="H35:I35"/>
    <mergeCell ref="H36:I36"/>
    <mergeCell ref="B45:C45"/>
    <mergeCell ref="B39:C42"/>
    <mergeCell ref="H39:I39"/>
    <mergeCell ref="H41:I41"/>
    <mergeCell ref="B43:C43"/>
    <mergeCell ref="B44:C44"/>
    <mergeCell ref="H44:I44"/>
  </mergeCells>
  <printOptions/>
  <pageMargins left="0.7086614173228347" right="0.1968503937007874" top="0.5118110236220472" bottom="0.5118110236220472" header="0.31496062992125984" footer="0.2755905511811024"/>
  <pageSetup horizontalDpi="300" verticalDpi="300" orientation="portrait" paperSize="9" scale="93" r:id="rId1"/>
  <headerFooter scaleWithDoc="0" alignWithMargins="0">
    <oddFooter>&amp;L&amp;9 2024.03.01&amp;C-10-</oddFooter>
    <firstFooter>&amp;L&amp;9 2013.10&amp;C-10-</firstFooter>
  </headerFooter>
</worksheet>
</file>

<file path=xl/worksheets/sheet12.xml><?xml version="1.0" encoding="utf-8"?>
<worksheet xmlns="http://schemas.openxmlformats.org/spreadsheetml/2006/main" xmlns:r="http://schemas.openxmlformats.org/officeDocument/2006/relationships">
  <dimension ref="A1:K35"/>
  <sheetViews>
    <sheetView workbookViewId="0" topLeftCell="A1">
      <selection activeCell="F13" sqref="F13"/>
    </sheetView>
  </sheetViews>
  <sheetFormatPr defaultColWidth="9.00390625" defaultRowHeight="13.5"/>
  <cols>
    <col min="1" max="1" width="1.37890625" style="278" customWidth="1"/>
    <col min="2" max="2" width="2.625" style="279" customWidth="1"/>
    <col min="3" max="3" width="6.75390625" style="278" customWidth="1"/>
    <col min="4" max="4" width="3.00390625" style="279" customWidth="1"/>
    <col min="5" max="5" width="35.625" style="278" customWidth="1"/>
    <col min="6" max="6" width="13.125" style="278" customWidth="1"/>
    <col min="7" max="7" width="2.25390625" style="278" customWidth="1"/>
    <col min="8" max="8" width="13.125" style="278" customWidth="1"/>
    <col min="9" max="9" width="2.25390625" style="278" customWidth="1"/>
    <col min="10" max="10" width="13.125" style="278" customWidth="1"/>
    <col min="11" max="11" width="2.25390625" style="278" customWidth="1"/>
    <col min="12" max="12" width="9.50390625" style="278" customWidth="1"/>
    <col min="13" max="16384" width="9.00390625" style="278" customWidth="1"/>
  </cols>
  <sheetData>
    <row r="1" spans="1:11" ht="18" customHeight="1">
      <c r="A1" s="246" t="s">
        <v>206</v>
      </c>
      <c r="B1" s="306"/>
      <c r="E1" s="243"/>
      <c r="J1" s="964">
        <f>'表１'!AE1</f>
        <v>0</v>
      </c>
      <c r="K1" s="965"/>
    </row>
    <row r="2" spans="5:11" ht="15.75" customHeight="1">
      <c r="E2" s="243"/>
      <c r="J2" s="966"/>
      <c r="K2" s="967"/>
    </row>
    <row r="3" spans="2:5" ht="15.75" customHeight="1">
      <c r="B3" s="286" t="s">
        <v>277</v>
      </c>
      <c r="C3" s="229" t="s">
        <v>304</v>
      </c>
      <c r="E3" s="243"/>
    </row>
    <row r="4" spans="3:5" ht="15.75" customHeight="1">
      <c r="C4" s="280" t="s">
        <v>305</v>
      </c>
      <c r="D4" s="281"/>
      <c r="E4" s="243"/>
    </row>
    <row r="5" ht="15.75" customHeight="1">
      <c r="E5" s="243"/>
    </row>
    <row r="6" ht="15.75" customHeight="1">
      <c r="E6" s="249" t="s">
        <v>146</v>
      </c>
    </row>
    <row r="7" ht="15" customHeight="1">
      <c r="E7" s="300" t="s">
        <v>306</v>
      </c>
    </row>
    <row r="8" ht="15" customHeight="1">
      <c r="E8" s="280" t="s">
        <v>307</v>
      </c>
    </row>
    <row r="9" spans="2:9" ht="13.5" customHeight="1">
      <c r="B9" s="286"/>
      <c r="C9" s="229"/>
      <c r="D9" s="286"/>
      <c r="E9" s="280"/>
      <c r="F9" s="229"/>
      <c r="G9" s="229"/>
      <c r="H9" s="229"/>
      <c r="I9" s="229"/>
    </row>
    <row r="10" spans="2:9" ht="15.75" customHeight="1">
      <c r="B10" s="286"/>
      <c r="C10" s="229"/>
      <c r="D10" s="286"/>
      <c r="E10" s="229"/>
      <c r="F10" s="229"/>
      <c r="G10" s="229"/>
      <c r="H10" s="229"/>
      <c r="I10" s="229"/>
    </row>
    <row r="11" spans="2:11" s="287" customFormat="1" ht="30.75" customHeight="1">
      <c r="B11" s="978" t="s">
        <v>284</v>
      </c>
      <c r="C11" s="979"/>
      <c r="D11" s="979"/>
      <c r="E11" s="980"/>
      <c r="F11" s="984" t="s">
        <v>72</v>
      </c>
      <c r="G11" s="985"/>
      <c r="H11" s="986" t="s">
        <v>308</v>
      </c>
      <c r="I11" s="985"/>
      <c r="J11" s="986" t="s">
        <v>121</v>
      </c>
      <c r="K11" s="985"/>
    </row>
    <row r="12" spans="2:11" s="287" customFormat="1" ht="18" customHeight="1" thickBot="1">
      <c r="B12" s="981"/>
      <c r="C12" s="982"/>
      <c r="D12" s="982"/>
      <c r="E12" s="983"/>
      <c r="F12" s="987" t="s">
        <v>260</v>
      </c>
      <c r="G12" s="988"/>
      <c r="H12" s="989" t="s">
        <v>191</v>
      </c>
      <c r="I12" s="988"/>
      <c r="J12" s="989" t="s">
        <v>256</v>
      </c>
      <c r="K12" s="988"/>
    </row>
    <row r="13" spans="2:11" s="287" customFormat="1" ht="25.5" customHeight="1" thickTop="1">
      <c r="B13" s="288" t="s">
        <v>325</v>
      </c>
      <c r="C13" s="958" t="s">
        <v>472</v>
      </c>
      <c r="D13" s="958"/>
      <c r="E13" s="959"/>
      <c r="F13" s="512"/>
      <c r="G13" s="230" t="s">
        <v>107</v>
      </c>
      <c r="H13" s="516"/>
      <c r="I13" s="231" t="s">
        <v>107</v>
      </c>
      <c r="J13" s="496">
        <f aca="true" t="shared" si="0" ref="J13:J29">IF(F13=0,"",H13/F13*100)</f>
      </c>
      <c r="K13" s="307" t="s">
        <v>187</v>
      </c>
    </row>
    <row r="14" spans="2:11" s="287" customFormat="1" ht="25.5" customHeight="1">
      <c r="B14" s="289" t="s">
        <v>327</v>
      </c>
      <c r="C14" s="962" t="s">
        <v>473</v>
      </c>
      <c r="D14" s="962"/>
      <c r="E14" s="963"/>
      <c r="F14" s="513"/>
      <c r="G14" s="234" t="s">
        <v>107</v>
      </c>
      <c r="H14" s="517"/>
      <c r="I14" s="235" t="s">
        <v>107</v>
      </c>
      <c r="J14" s="497">
        <f t="shared" si="0"/>
      </c>
      <c r="K14" s="307" t="s">
        <v>187</v>
      </c>
    </row>
    <row r="15" spans="2:11" s="287" customFormat="1" ht="39" customHeight="1">
      <c r="B15" s="950" t="s">
        <v>243</v>
      </c>
      <c r="C15" s="951"/>
      <c r="D15" s="236" t="s">
        <v>328</v>
      </c>
      <c r="E15" s="232" t="s">
        <v>286</v>
      </c>
      <c r="F15" s="513"/>
      <c r="G15" s="234" t="s">
        <v>107</v>
      </c>
      <c r="H15" s="517"/>
      <c r="I15" s="235" t="s">
        <v>107</v>
      </c>
      <c r="J15" s="497">
        <f t="shared" si="0"/>
      </c>
      <c r="K15" s="307" t="s">
        <v>187</v>
      </c>
    </row>
    <row r="16" spans="2:11" s="287" customFormat="1" ht="25.5" customHeight="1">
      <c r="B16" s="950"/>
      <c r="C16" s="951"/>
      <c r="D16" s="236" t="s">
        <v>329</v>
      </c>
      <c r="E16" s="232" t="s">
        <v>287</v>
      </c>
      <c r="F16" s="513"/>
      <c r="G16" s="234" t="s">
        <v>107</v>
      </c>
      <c r="H16" s="517"/>
      <c r="I16" s="235" t="s">
        <v>107</v>
      </c>
      <c r="J16" s="498">
        <f t="shared" si="0"/>
      </c>
      <c r="K16" s="307" t="s">
        <v>187</v>
      </c>
    </row>
    <row r="17" spans="2:11" s="287" customFormat="1" ht="40.5" customHeight="1">
      <c r="B17" s="950" t="s">
        <v>64</v>
      </c>
      <c r="C17" s="951"/>
      <c r="D17" s="290" t="s">
        <v>330</v>
      </c>
      <c r="E17" s="233" t="s">
        <v>288</v>
      </c>
      <c r="F17" s="513"/>
      <c r="G17" s="234" t="s">
        <v>107</v>
      </c>
      <c r="H17" s="517"/>
      <c r="I17" s="235" t="s">
        <v>107</v>
      </c>
      <c r="J17" s="497">
        <f t="shared" si="0"/>
      </c>
      <c r="K17" s="238" t="s">
        <v>187</v>
      </c>
    </row>
    <row r="18" spans="2:11" s="287" customFormat="1" ht="25.5" customHeight="1">
      <c r="B18" s="950"/>
      <c r="C18" s="951"/>
      <c r="D18" s="290" t="s">
        <v>331</v>
      </c>
      <c r="E18" s="233" t="s">
        <v>289</v>
      </c>
      <c r="F18" s="513"/>
      <c r="G18" s="237" t="s">
        <v>94</v>
      </c>
      <c r="H18" s="517"/>
      <c r="I18" s="238" t="s">
        <v>94</v>
      </c>
      <c r="J18" s="497">
        <f t="shared" si="0"/>
      </c>
      <c r="K18" s="238" t="s">
        <v>187</v>
      </c>
    </row>
    <row r="19" spans="2:11" s="287" customFormat="1" ht="25.5" customHeight="1">
      <c r="B19" s="950" t="s">
        <v>65</v>
      </c>
      <c r="C19" s="951"/>
      <c r="D19" s="290" t="s">
        <v>332</v>
      </c>
      <c r="E19" s="239" t="s">
        <v>290</v>
      </c>
      <c r="F19" s="513"/>
      <c r="G19" s="237" t="s">
        <v>94</v>
      </c>
      <c r="H19" s="517"/>
      <c r="I19" s="238" t="s">
        <v>94</v>
      </c>
      <c r="J19" s="497">
        <f t="shared" si="0"/>
      </c>
      <c r="K19" s="238" t="s">
        <v>187</v>
      </c>
    </row>
    <row r="20" spans="2:11" s="287" customFormat="1" ht="22.5" customHeight="1">
      <c r="B20" s="950"/>
      <c r="C20" s="951"/>
      <c r="D20" s="290" t="s">
        <v>333</v>
      </c>
      <c r="E20" s="239" t="s">
        <v>291</v>
      </c>
      <c r="F20" s="513"/>
      <c r="G20" s="237" t="s">
        <v>94</v>
      </c>
      <c r="H20" s="517"/>
      <c r="I20" s="238" t="s">
        <v>94</v>
      </c>
      <c r="J20" s="499">
        <f t="shared" si="0"/>
      </c>
      <c r="K20" s="238" t="s">
        <v>187</v>
      </c>
    </row>
    <row r="21" spans="2:11" s="287" customFormat="1" ht="25.5" customHeight="1">
      <c r="B21" s="950"/>
      <c r="C21" s="951"/>
      <c r="D21" s="290" t="s">
        <v>334</v>
      </c>
      <c r="E21" s="239" t="s">
        <v>292</v>
      </c>
      <c r="F21" s="513"/>
      <c r="G21" s="237" t="s">
        <v>94</v>
      </c>
      <c r="H21" s="517"/>
      <c r="I21" s="238" t="s">
        <v>94</v>
      </c>
      <c r="J21" s="499">
        <f t="shared" si="0"/>
      </c>
      <c r="K21" s="238" t="s">
        <v>187</v>
      </c>
    </row>
    <row r="22" spans="2:11" s="287" customFormat="1" ht="25.5" customHeight="1">
      <c r="B22" s="950"/>
      <c r="C22" s="951"/>
      <c r="D22" s="290" t="s">
        <v>335</v>
      </c>
      <c r="E22" s="239" t="s">
        <v>293</v>
      </c>
      <c r="F22" s="513"/>
      <c r="G22" s="237" t="s">
        <v>94</v>
      </c>
      <c r="H22" s="517"/>
      <c r="I22" s="238" t="s">
        <v>94</v>
      </c>
      <c r="J22" s="499">
        <f t="shared" si="0"/>
      </c>
      <c r="K22" s="238" t="s">
        <v>187</v>
      </c>
    </row>
    <row r="23" spans="2:11" ht="25.5" customHeight="1">
      <c r="B23" s="950"/>
      <c r="C23" s="951"/>
      <c r="D23" s="276" t="s">
        <v>336</v>
      </c>
      <c r="E23" s="277" t="s">
        <v>294</v>
      </c>
      <c r="F23" s="513"/>
      <c r="G23" s="237" t="s">
        <v>94</v>
      </c>
      <c r="H23" s="517"/>
      <c r="I23" s="238" t="s">
        <v>94</v>
      </c>
      <c r="J23" s="499">
        <f t="shared" si="0"/>
      </c>
      <c r="K23" s="238" t="s">
        <v>187</v>
      </c>
    </row>
    <row r="24" spans="2:11" ht="22.5" customHeight="1">
      <c r="B24" s="950"/>
      <c r="C24" s="951"/>
      <c r="D24" s="276" t="s">
        <v>337</v>
      </c>
      <c r="E24" s="277" t="s">
        <v>295</v>
      </c>
      <c r="F24" s="513"/>
      <c r="G24" s="237" t="s">
        <v>94</v>
      </c>
      <c r="H24" s="517"/>
      <c r="I24" s="238" t="s">
        <v>94</v>
      </c>
      <c r="J24" s="499">
        <f t="shared" si="0"/>
      </c>
      <c r="K24" s="238" t="s">
        <v>187</v>
      </c>
    </row>
    <row r="25" spans="2:11" ht="22.5" customHeight="1">
      <c r="B25" s="950" t="s">
        <v>69</v>
      </c>
      <c r="C25" s="951"/>
      <c r="D25" s="290" t="s">
        <v>338</v>
      </c>
      <c r="E25" s="239" t="s">
        <v>296</v>
      </c>
      <c r="F25" s="513"/>
      <c r="G25" s="237" t="s">
        <v>94</v>
      </c>
      <c r="H25" s="517"/>
      <c r="I25" s="238" t="s">
        <v>94</v>
      </c>
      <c r="J25" s="499">
        <f t="shared" si="0"/>
      </c>
      <c r="K25" s="238" t="s">
        <v>187</v>
      </c>
    </row>
    <row r="26" spans="2:11" ht="22.5" customHeight="1">
      <c r="B26" s="950"/>
      <c r="C26" s="951"/>
      <c r="D26" s="276" t="s">
        <v>339</v>
      </c>
      <c r="E26" s="277" t="s">
        <v>297</v>
      </c>
      <c r="F26" s="513"/>
      <c r="G26" s="237" t="s">
        <v>94</v>
      </c>
      <c r="H26" s="517"/>
      <c r="I26" s="238" t="s">
        <v>94</v>
      </c>
      <c r="J26" s="499">
        <f t="shared" si="0"/>
      </c>
      <c r="K26" s="238" t="s">
        <v>187</v>
      </c>
    </row>
    <row r="27" spans="2:11" ht="22.5" customHeight="1">
      <c r="B27" s="950"/>
      <c r="C27" s="951"/>
      <c r="D27" s="290" t="s">
        <v>340</v>
      </c>
      <c r="E27" s="239" t="s">
        <v>298</v>
      </c>
      <c r="F27" s="513"/>
      <c r="G27" s="237" t="s">
        <v>94</v>
      </c>
      <c r="H27" s="517"/>
      <c r="I27" s="238" t="s">
        <v>94</v>
      </c>
      <c r="J27" s="499">
        <f t="shared" si="0"/>
      </c>
      <c r="K27" s="238" t="s">
        <v>187</v>
      </c>
    </row>
    <row r="28" spans="2:11" ht="22.5" customHeight="1">
      <c r="B28" s="950"/>
      <c r="C28" s="951"/>
      <c r="D28" s="276" t="s">
        <v>341</v>
      </c>
      <c r="E28" s="277" t="s">
        <v>299</v>
      </c>
      <c r="F28" s="513"/>
      <c r="G28" s="237" t="s">
        <v>94</v>
      </c>
      <c r="H28" s="517"/>
      <c r="I28" s="238" t="s">
        <v>94</v>
      </c>
      <c r="J28" s="499">
        <f t="shared" si="0"/>
      </c>
      <c r="K28" s="238" t="s">
        <v>187</v>
      </c>
    </row>
    <row r="29" spans="2:11" ht="25.5" customHeight="1">
      <c r="B29" s="950" t="s">
        <v>300</v>
      </c>
      <c r="C29" s="951"/>
      <c r="D29" s="276" t="s">
        <v>342</v>
      </c>
      <c r="E29" s="277" t="s">
        <v>301</v>
      </c>
      <c r="F29" s="513"/>
      <c r="G29" s="237" t="s">
        <v>94</v>
      </c>
      <c r="H29" s="517"/>
      <c r="I29" s="238" t="s">
        <v>94</v>
      </c>
      <c r="J29" s="499">
        <f t="shared" si="0"/>
      </c>
      <c r="K29" s="238" t="s">
        <v>187</v>
      </c>
    </row>
    <row r="30" spans="2:11" ht="22.5" customHeight="1">
      <c r="B30" s="954"/>
      <c r="C30" s="955"/>
      <c r="D30" s="291" t="s">
        <v>343</v>
      </c>
      <c r="E30" s="292" t="s">
        <v>71</v>
      </c>
      <c r="F30" s="514"/>
      <c r="G30" s="240" t="s">
        <v>94</v>
      </c>
      <c r="H30" s="518"/>
      <c r="I30" s="240" t="s">
        <v>94</v>
      </c>
      <c r="J30" s="500">
        <f>IF(F30=0,"",H30/F30*100)</f>
      </c>
      <c r="K30" s="293" t="s">
        <v>187</v>
      </c>
    </row>
    <row r="31" spans="2:11" ht="25.5" customHeight="1">
      <c r="B31" s="948"/>
      <c r="C31" s="949"/>
      <c r="D31" s="294"/>
      <c r="E31" s="241" t="s">
        <v>120</v>
      </c>
      <c r="F31" s="515" t="str">
        <f>IF(COUNT(F13:F30)=0," ",SUM(F13:F30))</f>
        <v> </v>
      </c>
      <c r="G31" s="242" t="s">
        <v>94</v>
      </c>
      <c r="H31" s="519" t="str">
        <f>IF(COUNT(H13:H30)=0," ",SUM(H13:H30))</f>
        <v> </v>
      </c>
      <c r="I31" s="242" t="s">
        <v>94</v>
      </c>
      <c r="J31" s="501">
        <f>IF(COUNT(H13:H31)=0,"",H31/F31*100)</f>
      </c>
      <c r="K31" s="308" t="s">
        <v>187</v>
      </c>
    </row>
    <row r="32" spans="5:11" ht="4.5" customHeight="1">
      <c r="E32" s="296"/>
      <c r="F32" s="297"/>
      <c r="G32" s="298"/>
      <c r="H32" s="297"/>
      <c r="I32" s="298"/>
      <c r="J32" s="297"/>
      <c r="K32" s="299"/>
    </row>
    <row r="33" spans="2:5" s="243" customFormat="1" ht="15" customHeight="1">
      <c r="B33" s="296"/>
      <c r="C33" s="300" t="s">
        <v>302</v>
      </c>
      <c r="D33" s="301"/>
      <c r="E33" s="302"/>
    </row>
    <row r="34" spans="2:5" s="243" customFormat="1" ht="15" customHeight="1">
      <c r="B34" s="296"/>
      <c r="C34" s="280" t="s">
        <v>455</v>
      </c>
      <c r="D34" s="301"/>
      <c r="E34" s="302"/>
    </row>
    <row r="35" spans="2:5" s="245" customFormat="1" ht="15" customHeight="1">
      <c r="B35" s="309"/>
      <c r="C35" s="310" t="s">
        <v>303</v>
      </c>
      <c r="D35" s="303"/>
      <c r="E35" s="244"/>
    </row>
  </sheetData>
  <sheetProtection/>
  <mergeCells count="17">
    <mergeCell ref="J1:K2"/>
    <mergeCell ref="B11:E12"/>
    <mergeCell ref="F11:G11"/>
    <mergeCell ref="H11:I11"/>
    <mergeCell ref="J11:K11"/>
    <mergeCell ref="F12:G12"/>
    <mergeCell ref="H12:I12"/>
    <mergeCell ref="J12:K12"/>
    <mergeCell ref="B29:C29"/>
    <mergeCell ref="B30:C30"/>
    <mergeCell ref="B31:C31"/>
    <mergeCell ref="C13:E13"/>
    <mergeCell ref="C14:E14"/>
    <mergeCell ref="B15:C16"/>
    <mergeCell ref="B17:C18"/>
    <mergeCell ref="B19:C24"/>
    <mergeCell ref="B25:C28"/>
  </mergeCells>
  <printOptions/>
  <pageMargins left="0.7086614173228347" right="0.1968503937007874" top="0.5118110236220472" bottom="0.5118110236220472" header="0.31496062992125984" footer="0.2755905511811024"/>
  <pageSetup horizontalDpi="300" verticalDpi="300" orientation="portrait" paperSize="9" scale="97" r:id="rId1"/>
  <headerFooter scaleWithDoc="0" alignWithMargins="0">
    <oddFooter>&amp;L&amp;9 2024.03.01&amp;C-11-</oddFooter>
    <firstFooter>&amp;L&amp;9 2013.10&amp;C-11-</firstFooter>
  </headerFooter>
</worksheet>
</file>

<file path=xl/worksheets/sheet13.xml><?xml version="1.0" encoding="utf-8"?>
<worksheet xmlns="http://schemas.openxmlformats.org/spreadsheetml/2006/main" xmlns:r="http://schemas.openxmlformats.org/officeDocument/2006/relationships">
  <sheetPr>
    <pageSetUpPr fitToPage="1"/>
  </sheetPr>
  <dimension ref="A1:O41"/>
  <sheetViews>
    <sheetView workbookViewId="0" topLeftCell="A1">
      <selection activeCell="F13" sqref="F13"/>
    </sheetView>
  </sheetViews>
  <sheetFormatPr defaultColWidth="9.00390625" defaultRowHeight="13.5"/>
  <cols>
    <col min="1" max="1" width="0.875" style="278" customWidth="1"/>
    <col min="2" max="2" width="2.75390625" style="278" customWidth="1"/>
    <col min="3" max="3" width="5.125" style="278" customWidth="1"/>
    <col min="4" max="4" width="2.875" style="279" customWidth="1"/>
    <col min="5" max="5" width="32.625" style="278" customWidth="1"/>
    <col min="6" max="6" width="12.75390625" style="278" customWidth="1"/>
    <col min="7" max="7" width="2.25390625" style="278" customWidth="1"/>
    <col min="8" max="8" width="8.625" style="278" customWidth="1"/>
    <col min="9" max="9" width="2.25390625" style="278" customWidth="1"/>
    <col min="10" max="10" width="8.625" style="278" customWidth="1"/>
    <col min="11" max="11" width="2.25390625" style="278" customWidth="1"/>
    <col min="12" max="12" width="8.625" style="278" customWidth="1"/>
    <col min="13" max="13" width="2.25390625" style="278" customWidth="1"/>
    <col min="14" max="14" width="8.625" style="278" customWidth="1"/>
    <col min="15" max="15" width="2.375" style="278" customWidth="1"/>
    <col min="16" max="16" width="9.25390625" style="278" customWidth="1"/>
    <col min="17" max="16384" width="9.00390625" style="278" customWidth="1"/>
  </cols>
  <sheetData>
    <row r="1" spans="1:15" ht="18" customHeight="1">
      <c r="A1" s="246" t="s">
        <v>207</v>
      </c>
      <c r="B1" s="229"/>
      <c r="C1" s="229"/>
      <c r="D1" s="286"/>
      <c r="E1" s="243"/>
      <c r="F1" s="229"/>
      <c r="G1" s="229"/>
      <c r="H1" s="229"/>
      <c r="I1" s="229"/>
      <c r="J1" s="229"/>
      <c r="K1" s="229"/>
      <c r="L1" s="1029">
        <f>'表１'!AE1</f>
        <v>0</v>
      </c>
      <c r="M1" s="1030"/>
      <c r="N1" s="1030"/>
      <c r="O1" s="1031"/>
    </row>
    <row r="2" spans="2:15" ht="13.5" customHeight="1">
      <c r="B2" s="229"/>
      <c r="C2" s="229"/>
      <c r="D2" s="286"/>
      <c r="E2" s="243"/>
      <c r="F2" s="229"/>
      <c r="G2" s="229"/>
      <c r="H2" s="229"/>
      <c r="I2" s="229"/>
      <c r="J2" s="229"/>
      <c r="K2" s="229"/>
      <c r="L2" s="1032"/>
      <c r="M2" s="1033"/>
      <c r="N2" s="1033"/>
      <c r="O2" s="1034"/>
    </row>
    <row r="3" spans="1:15" ht="15.75" customHeight="1">
      <c r="A3" s="311"/>
      <c r="B3" s="1035" t="s">
        <v>479</v>
      </c>
      <c r="C3" s="1036"/>
      <c r="D3" s="1037"/>
      <c r="E3" s="1037"/>
      <c r="F3" s="1037"/>
      <c r="G3" s="1037"/>
      <c r="H3" s="1037"/>
      <c r="I3" s="1037"/>
      <c r="J3" s="1037"/>
      <c r="K3" s="1037"/>
      <c r="L3" s="1037"/>
      <c r="M3" s="1037"/>
      <c r="N3" s="1037"/>
      <c r="O3" s="1037"/>
    </row>
    <row r="4" spans="1:15" ht="15.75" customHeight="1">
      <c r="A4" s="311"/>
      <c r="B4" s="1038" t="s">
        <v>480</v>
      </c>
      <c r="C4" s="1038"/>
      <c r="D4" s="1038"/>
      <c r="E4" s="1038"/>
      <c r="F4" s="1038"/>
      <c r="G4" s="1038"/>
      <c r="H4" s="1038"/>
      <c r="I4" s="1038"/>
      <c r="J4" s="1038"/>
      <c r="K4" s="1038"/>
      <c r="L4" s="1038"/>
      <c r="M4" s="1038"/>
      <c r="N4" s="1038"/>
      <c r="O4" s="1038"/>
    </row>
    <row r="5" spans="2:15" ht="9" customHeight="1">
      <c r="B5" s="247"/>
      <c r="C5" s="247"/>
      <c r="D5" s="281"/>
      <c r="E5" s="229"/>
      <c r="F5" s="229"/>
      <c r="G5" s="229"/>
      <c r="H5" s="229"/>
      <c r="I5" s="229"/>
      <c r="J5" s="229"/>
      <c r="K5" s="229"/>
      <c r="L5" s="229"/>
      <c r="M5" s="229"/>
      <c r="N5" s="229"/>
      <c r="O5" s="229"/>
    </row>
    <row r="6" spans="1:15" ht="15.75" customHeight="1">
      <c r="A6" s="248"/>
      <c r="B6" s="229"/>
      <c r="C6" s="229"/>
      <c r="D6" s="249" t="s">
        <v>146</v>
      </c>
      <c r="E6" s="249"/>
      <c r="F6" s="229"/>
      <c r="G6" s="229"/>
      <c r="H6" s="229"/>
      <c r="I6" s="229"/>
      <c r="J6" s="229"/>
      <c r="K6" s="229"/>
      <c r="L6" s="229"/>
      <c r="M6" s="229"/>
      <c r="N6" s="229"/>
      <c r="O6" s="229"/>
    </row>
    <row r="7" spans="1:5" s="251" customFormat="1" ht="19.5" customHeight="1">
      <c r="A7" s="250"/>
      <c r="D7" s="247" t="s">
        <v>481</v>
      </c>
      <c r="E7" s="423"/>
    </row>
    <row r="8" spans="1:5" s="251" customFormat="1" ht="19.5" customHeight="1">
      <c r="A8" s="250"/>
      <c r="D8" s="247" t="s">
        <v>482</v>
      </c>
      <c r="E8" s="424"/>
    </row>
    <row r="9" spans="1:5" s="251" customFormat="1" ht="19.5" customHeight="1">
      <c r="A9" s="250"/>
      <c r="D9" s="425" t="s">
        <v>483</v>
      </c>
      <c r="E9" s="426"/>
    </row>
    <row r="10" spans="2:15" ht="8.25" customHeight="1">
      <c r="B10" s="229"/>
      <c r="C10" s="229"/>
      <c r="D10" s="286"/>
      <c r="E10" s="229"/>
      <c r="F10" s="229"/>
      <c r="G10" s="229"/>
      <c r="H10" s="229"/>
      <c r="I10" s="229"/>
      <c r="J10" s="229"/>
      <c r="K10" s="229"/>
      <c r="L10" s="229"/>
      <c r="M10" s="229"/>
      <c r="N10" s="229"/>
      <c r="O10" s="229"/>
    </row>
    <row r="11" spans="2:15" s="287" customFormat="1" ht="66" customHeight="1">
      <c r="B11" s="1039" t="s">
        <v>309</v>
      </c>
      <c r="C11" s="1040"/>
      <c r="D11" s="1040"/>
      <c r="E11" s="1040"/>
      <c r="F11" s="1043" t="s">
        <v>344</v>
      </c>
      <c r="G11" s="1044"/>
      <c r="H11" s="1045" t="s">
        <v>484</v>
      </c>
      <c r="I11" s="1045"/>
      <c r="J11" s="1045" t="s">
        <v>485</v>
      </c>
      <c r="K11" s="1045"/>
      <c r="L11" s="1045" t="s">
        <v>486</v>
      </c>
      <c r="M11" s="1045"/>
      <c r="N11" s="1046" t="s">
        <v>487</v>
      </c>
      <c r="O11" s="1046"/>
    </row>
    <row r="12" spans="2:15" s="287" customFormat="1" ht="18" customHeight="1" thickBot="1">
      <c r="B12" s="1041"/>
      <c r="C12" s="1042"/>
      <c r="D12" s="1042"/>
      <c r="E12" s="1042"/>
      <c r="F12" s="976" t="s">
        <v>260</v>
      </c>
      <c r="G12" s="977"/>
      <c r="H12" s="977" t="s">
        <v>191</v>
      </c>
      <c r="I12" s="977"/>
      <c r="J12" s="977" t="s">
        <v>285</v>
      </c>
      <c r="K12" s="977"/>
      <c r="L12" s="977" t="s">
        <v>27</v>
      </c>
      <c r="M12" s="977"/>
      <c r="N12" s="977" t="s">
        <v>310</v>
      </c>
      <c r="O12" s="977"/>
    </row>
    <row r="13" spans="2:15" s="287" customFormat="1" ht="36.75" customHeight="1" thickTop="1">
      <c r="B13" s="312" t="s">
        <v>325</v>
      </c>
      <c r="C13" s="1026" t="s">
        <v>488</v>
      </c>
      <c r="D13" s="1027"/>
      <c r="E13" s="1028"/>
      <c r="F13" s="513"/>
      <c r="G13" s="231" t="s">
        <v>107</v>
      </c>
      <c r="H13" s="992"/>
      <c r="I13" s="993"/>
      <c r="J13" s="992"/>
      <c r="K13" s="993"/>
      <c r="L13" s="992"/>
      <c r="M13" s="993"/>
      <c r="N13" s="992"/>
      <c r="O13" s="993"/>
    </row>
    <row r="14" spans="2:15" s="287" customFormat="1" ht="27" customHeight="1">
      <c r="B14" s="313" t="s">
        <v>327</v>
      </c>
      <c r="C14" s="1023" t="s">
        <v>474</v>
      </c>
      <c r="D14" s="1024"/>
      <c r="E14" s="1025"/>
      <c r="F14" s="513"/>
      <c r="G14" s="235" t="s">
        <v>107</v>
      </c>
      <c r="H14" s="992"/>
      <c r="I14" s="993"/>
      <c r="J14" s="992"/>
      <c r="K14" s="993"/>
      <c r="L14" s="992"/>
      <c r="M14" s="993"/>
      <c r="N14" s="992"/>
      <c r="O14" s="993"/>
    </row>
    <row r="15" spans="2:15" s="287" customFormat="1" ht="36" customHeight="1">
      <c r="B15" s="1015" t="s">
        <v>243</v>
      </c>
      <c r="C15" s="1021"/>
      <c r="D15" s="314" t="s">
        <v>328</v>
      </c>
      <c r="E15" s="315" t="s">
        <v>345</v>
      </c>
      <c r="F15" s="513"/>
      <c r="G15" s="316" t="s">
        <v>107</v>
      </c>
      <c r="H15" s="992"/>
      <c r="I15" s="993"/>
      <c r="J15" s="992"/>
      <c r="K15" s="993"/>
      <c r="L15" s="992"/>
      <c r="M15" s="993"/>
      <c r="N15" s="992"/>
      <c r="O15" s="993"/>
    </row>
    <row r="16" spans="2:15" s="287" customFormat="1" ht="27" customHeight="1">
      <c r="B16" s="1019"/>
      <c r="C16" s="1022"/>
      <c r="D16" s="290" t="s">
        <v>329</v>
      </c>
      <c r="E16" s="253" t="s">
        <v>470</v>
      </c>
      <c r="F16" s="513"/>
      <c r="G16" s="238" t="s">
        <v>94</v>
      </c>
      <c r="H16" s="992"/>
      <c r="I16" s="993"/>
      <c r="J16" s="992"/>
      <c r="K16" s="993"/>
      <c r="L16" s="992"/>
      <c r="M16" s="993"/>
      <c r="N16" s="992"/>
      <c r="O16" s="993"/>
    </row>
    <row r="17" spans="2:15" s="287" customFormat="1" ht="36" customHeight="1">
      <c r="B17" s="1015" t="s">
        <v>64</v>
      </c>
      <c r="C17" s="1021"/>
      <c r="D17" s="290" t="s">
        <v>330</v>
      </c>
      <c r="E17" s="253" t="s">
        <v>311</v>
      </c>
      <c r="F17" s="513"/>
      <c r="G17" s="238" t="s">
        <v>94</v>
      </c>
      <c r="H17" s="992"/>
      <c r="I17" s="993"/>
      <c r="J17" s="992"/>
      <c r="K17" s="993"/>
      <c r="L17" s="992"/>
      <c r="M17" s="993"/>
      <c r="N17" s="992"/>
      <c r="O17" s="993"/>
    </row>
    <row r="18" spans="2:15" s="287" customFormat="1" ht="27" customHeight="1">
      <c r="B18" s="1019"/>
      <c r="C18" s="1022"/>
      <c r="D18" s="290" t="s">
        <v>331</v>
      </c>
      <c r="E18" s="253" t="s">
        <v>346</v>
      </c>
      <c r="F18" s="513"/>
      <c r="G18" s="307" t="s">
        <v>94</v>
      </c>
      <c r="H18" s="992"/>
      <c r="I18" s="993"/>
      <c r="J18" s="992"/>
      <c r="K18" s="993"/>
      <c r="L18" s="992"/>
      <c r="M18" s="993"/>
      <c r="N18" s="992"/>
      <c r="O18" s="993"/>
    </row>
    <row r="19" spans="2:15" s="287" customFormat="1" ht="27" customHeight="1">
      <c r="B19" s="1015" t="s">
        <v>65</v>
      </c>
      <c r="C19" s="1016"/>
      <c r="D19" s="290" t="s">
        <v>332</v>
      </c>
      <c r="E19" s="317" t="s">
        <v>66</v>
      </c>
      <c r="F19" s="513"/>
      <c r="G19" s="238" t="s">
        <v>94</v>
      </c>
      <c r="H19" s="992"/>
      <c r="I19" s="993"/>
      <c r="J19" s="992"/>
      <c r="K19" s="993"/>
      <c r="L19" s="992"/>
      <c r="M19" s="993"/>
      <c r="N19" s="992"/>
      <c r="O19" s="993"/>
    </row>
    <row r="20" spans="2:15" s="287" customFormat="1" ht="25.5" customHeight="1">
      <c r="B20" s="1017"/>
      <c r="C20" s="1018"/>
      <c r="D20" s="290" t="s">
        <v>333</v>
      </c>
      <c r="E20" s="317" t="s">
        <v>67</v>
      </c>
      <c r="F20" s="513"/>
      <c r="G20" s="238" t="s">
        <v>94</v>
      </c>
      <c r="H20" s="992"/>
      <c r="I20" s="993"/>
      <c r="J20" s="992"/>
      <c r="K20" s="993"/>
      <c r="L20" s="992"/>
      <c r="M20" s="993"/>
      <c r="N20" s="992"/>
      <c r="O20" s="993"/>
    </row>
    <row r="21" spans="2:15" s="287" customFormat="1" ht="27" customHeight="1">
      <c r="B21" s="1017"/>
      <c r="C21" s="1018"/>
      <c r="D21" s="290" t="s">
        <v>334</v>
      </c>
      <c r="E21" s="317" t="s">
        <v>68</v>
      </c>
      <c r="F21" s="513"/>
      <c r="G21" s="238" t="s">
        <v>94</v>
      </c>
      <c r="H21" s="992"/>
      <c r="I21" s="993"/>
      <c r="J21" s="992"/>
      <c r="K21" s="993"/>
      <c r="L21" s="992"/>
      <c r="M21" s="993"/>
      <c r="N21" s="992"/>
      <c r="O21" s="993"/>
    </row>
    <row r="22" spans="2:15" ht="27" customHeight="1" thickBot="1">
      <c r="B22" s="1017"/>
      <c r="C22" s="1018"/>
      <c r="D22" s="290" t="s">
        <v>335</v>
      </c>
      <c r="E22" s="317" t="s">
        <v>123</v>
      </c>
      <c r="F22" s="513"/>
      <c r="G22" s="238" t="s">
        <v>94</v>
      </c>
      <c r="H22" s="992"/>
      <c r="I22" s="993"/>
      <c r="J22" s="992"/>
      <c r="K22" s="993"/>
      <c r="L22" s="992"/>
      <c r="M22" s="993"/>
      <c r="N22" s="992"/>
      <c r="O22" s="993"/>
    </row>
    <row r="23" spans="2:15" ht="27" customHeight="1">
      <c r="B23" s="1017"/>
      <c r="C23" s="1018"/>
      <c r="D23" s="276" t="s">
        <v>336</v>
      </c>
      <c r="E23" s="275" t="s">
        <v>244</v>
      </c>
      <c r="F23" s="513"/>
      <c r="G23" s="238" t="s">
        <v>94</v>
      </c>
      <c r="H23" s="992"/>
      <c r="I23" s="993"/>
      <c r="J23" s="992"/>
      <c r="K23" s="993"/>
      <c r="L23" s="992"/>
      <c r="M23" s="993"/>
      <c r="N23" s="1000"/>
      <c r="O23" s="1001"/>
    </row>
    <row r="24" spans="2:15" ht="25.5" customHeight="1" thickBot="1">
      <c r="B24" s="1019"/>
      <c r="C24" s="1020"/>
      <c r="D24" s="276" t="s">
        <v>337</v>
      </c>
      <c r="E24" s="275" t="s">
        <v>73</v>
      </c>
      <c r="F24" s="513"/>
      <c r="G24" s="238" t="s">
        <v>94</v>
      </c>
      <c r="H24" s="992"/>
      <c r="I24" s="993"/>
      <c r="J24" s="992"/>
      <c r="K24" s="993"/>
      <c r="L24" s="992"/>
      <c r="M24" s="993"/>
      <c r="N24" s="1013"/>
      <c r="O24" s="1014"/>
    </row>
    <row r="25" spans="2:15" ht="25.5" customHeight="1" thickBot="1">
      <c r="B25" s="1015" t="s">
        <v>69</v>
      </c>
      <c r="C25" s="1016"/>
      <c r="D25" s="290" t="s">
        <v>338</v>
      </c>
      <c r="E25" s="317" t="s">
        <v>74</v>
      </c>
      <c r="F25" s="513"/>
      <c r="G25" s="237" t="s">
        <v>94</v>
      </c>
      <c r="H25" s="1000"/>
      <c r="I25" s="1001"/>
      <c r="J25" s="1010"/>
      <c r="K25" s="993"/>
      <c r="L25" s="992"/>
      <c r="M25" s="993"/>
      <c r="N25" s="992"/>
      <c r="O25" s="993"/>
    </row>
    <row r="26" spans="2:15" ht="25.5" customHeight="1" thickBot="1">
      <c r="B26" s="1017"/>
      <c r="C26" s="1018"/>
      <c r="D26" s="276" t="s">
        <v>339</v>
      </c>
      <c r="E26" s="275" t="s">
        <v>75</v>
      </c>
      <c r="F26" s="513"/>
      <c r="G26" s="237" t="s">
        <v>94</v>
      </c>
      <c r="H26" s="996"/>
      <c r="I26" s="997"/>
      <c r="J26" s="1010"/>
      <c r="K26" s="993"/>
      <c r="L26" s="992"/>
      <c r="M26" s="993"/>
      <c r="N26" s="1011"/>
      <c r="O26" s="1012"/>
    </row>
    <row r="27" spans="2:15" ht="25.5" customHeight="1" thickBot="1">
      <c r="B27" s="1017"/>
      <c r="C27" s="1018"/>
      <c r="D27" s="290" t="s">
        <v>340</v>
      </c>
      <c r="E27" s="317" t="s">
        <v>76</v>
      </c>
      <c r="F27" s="513"/>
      <c r="G27" s="237" t="s">
        <v>94</v>
      </c>
      <c r="H27" s="996"/>
      <c r="I27" s="997"/>
      <c r="J27" s="1010"/>
      <c r="K27" s="993"/>
      <c r="L27" s="992"/>
      <c r="M27" s="993"/>
      <c r="N27" s="992"/>
      <c r="O27" s="993"/>
    </row>
    <row r="28" spans="2:15" ht="25.5" customHeight="1" thickBot="1">
      <c r="B28" s="1019"/>
      <c r="C28" s="1020"/>
      <c r="D28" s="276" t="s">
        <v>341</v>
      </c>
      <c r="E28" s="275" t="s">
        <v>245</v>
      </c>
      <c r="F28" s="513"/>
      <c r="G28" s="237" t="s">
        <v>94</v>
      </c>
      <c r="H28" s="996"/>
      <c r="I28" s="997"/>
      <c r="J28" s="998"/>
      <c r="K28" s="999"/>
      <c r="L28" s="992"/>
      <c r="M28" s="993"/>
      <c r="N28" s="1000"/>
      <c r="O28" s="1001"/>
    </row>
    <row r="29" spans="2:15" ht="27" customHeight="1" thickBot="1">
      <c r="B29" s="1002" t="s">
        <v>300</v>
      </c>
      <c r="C29" s="1003"/>
      <c r="D29" s="276" t="s">
        <v>342</v>
      </c>
      <c r="E29" s="275" t="s">
        <v>70</v>
      </c>
      <c r="F29" s="513"/>
      <c r="G29" s="237" t="s">
        <v>94</v>
      </c>
      <c r="H29" s="1004"/>
      <c r="I29" s="1005"/>
      <c r="J29" s="1006"/>
      <c r="K29" s="1007"/>
      <c r="L29" s="1006"/>
      <c r="M29" s="1007"/>
      <c r="N29" s="1008"/>
      <c r="O29" s="1009"/>
    </row>
    <row r="30" spans="2:15" ht="25.5" customHeight="1">
      <c r="B30" s="990"/>
      <c r="C30" s="991"/>
      <c r="D30" s="318" t="s">
        <v>343</v>
      </c>
      <c r="E30" s="319" t="s">
        <v>71</v>
      </c>
      <c r="F30" s="513"/>
      <c r="G30" s="238" t="s">
        <v>94</v>
      </c>
      <c r="H30" s="992"/>
      <c r="I30" s="993"/>
      <c r="J30" s="992"/>
      <c r="K30" s="993"/>
      <c r="L30" s="992"/>
      <c r="M30" s="993"/>
      <c r="N30" s="992"/>
      <c r="O30" s="993"/>
    </row>
    <row r="31" spans="2:15" ht="27" customHeight="1">
      <c r="B31" s="320"/>
      <c r="C31" s="321"/>
      <c r="D31" s="322"/>
      <c r="E31" s="254" t="s">
        <v>120</v>
      </c>
      <c r="F31" s="520" t="str">
        <f>IF(COUNT(F13:F30)=0," ",SUM(F13:F30))</f>
        <v> </v>
      </c>
      <c r="G31" s="323" t="s">
        <v>94</v>
      </c>
      <c r="H31" s="994"/>
      <c r="I31" s="995"/>
      <c r="J31" s="994"/>
      <c r="K31" s="995"/>
      <c r="L31" s="994"/>
      <c r="M31" s="995"/>
      <c r="N31" s="994"/>
      <c r="O31" s="995"/>
    </row>
    <row r="32" spans="4:15" ht="9" customHeight="1">
      <c r="D32" s="286"/>
      <c r="E32" s="296"/>
      <c r="F32" s="297"/>
      <c r="G32" s="324"/>
      <c r="H32" s="297"/>
      <c r="I32" s="325"/>
      <c r="J32" s="297"/>
      <c r="K32" s="325"/>
      <c r="L32" s="297"/>
      <c r="M32" s="299"/>
      <c r="N32" s="297"/>
      <c r="O32" s="299"/>
    </row>
    <row r="33" spans="2:5" s="243" customFormat="1" ht="13.5" customHeight="1">
      <c r="B33" s="252" t="s">
        <v>215</v>
      </c>
      <c r="C33" s="252"/>
      <c r="D33" s="326"/>
      <c r="E33" s="255"/>
    </row>
    <row r="34" spans="2:5" s="245" customFormat="1" ht="13.5" customHeight="1">
      <c r="B34" s="244" t="s">
        <v>458</v>
      </c>
      <c r="C34" s="244"/>
      <c r="D34" s="327"/>
      <c r="E34" s="256"/>
    </row>
    <row r="35" spans="2:5" ht="13.5" customHeight="1">
      <c r="B35" s="252" t="s">
        <v>312</v>
      </c>
      <c r="C35" s="252"/>
      <c r="D35" s="328"/>
      <c r="E35" s="257"/>
    </row>
    <row r="36" spans="2:5" s="330" customFormat="1" ht="13.5" customHeight="1">
      <c r="B36" s="244" t="s">
        <v>489</v>
      </c>
      <c r="C36" s="244"/>
      <c r="D36" s="329"/>
      <c r="E36" s="258"/>
    </row>
    <row r="37" spans="2:5" ht="13.5" customHeight="1">
      <c r="B37" s="252" t="s">
        <v>313</v>
      </c>
      <c r="C37" s="252"/>
      <c r="D37" s="328"/>
      <c r="E37" s="257"/>
    </row>
    <row r="38" spans="2:5" s="330" customFormat="1" ht="13.5" customHeight="1">
      <c r="B38" s="244" t="s">
        <v>314</v>
      </c>
      <c r="C38" s="244"/>
      <c r="D38" s="329"/>
      <c r="E38" s="258"/>
    </row>
    <row r="39" spans="2:5" ht="13.5" customHeight="1">
      <c r="B39" s="252" t="s">
        <v>490</v>
      </c>
      <c r="C39" s="252"/>
      <c r="D39" s="328"/>
      <c r="E39" s="257"/>
    </row>
    <row r="40" spans="2:5" ht="13.5" customHeight="1">
      <c r="B40" s="252" t="s">
        <v>491</v>
      </c>
      <c r="C40" s="252"/>
      <c r="D40" s="328"/>
      <c r="E40" s="257"/>
    </row>
    <row r="41" spans="2:3" ht="13.5">
      <c r="B41" s="427" t="s">
        <v>492</v>
      </c>
      <c r="C41" s="427" t="s">
        <v>493</v>
      </c>
    </row>
  </sheetData>
  <sheetProtection/>
  <mergeCells count="98">
    <mergeCell ref="L1:O2"/>
    <mergeCell ref="B3:O3"/>
    <mergeCell ref="B4:O4"/>
    <mergeCell ref="B11:E12"/>
    <mergeCell ref="F11:G11"/>
    <mergeCell ref="H11:I11"/>
    <mergeCell ref="J11:K11"/>
    <mergeCell ref="L11:M11"/>
    <mergeCell ref="N11:O11"/>
    <mergeCell ref="F12:G12"/>
    <mergeCell ref="H12:I12"/>
    <mergeCell ref="J12:K12"/>
    <mergeCell ref="L12:M12"/>
    <mergeCell ref="N12:O12"/>
    <mergeCell ref="C13:E13"/>
    <mergeCell ref="H13:I13"/>
    <mergeCell ref="J13:K13"/>
    <mergeCell ref="L13:M13"/>
    <mergeCell ref="N13:O13"/>
    <mergeCell ref="C14:E14"/>
    <mergeCell ref="H14:I14"/>
    <mergeCell ref="J14:K14"/>
    <mergeCell ref="L14:M14"/>
    <mergeCell ref="N14:O14"/>
    <mergeCell ref="B15:C16"/>
    <mergeCell ref="H15:I15"/>
    <mergeCell ref="J15:K15"/>
    <mergeCell ref="L15:M15"/>
    <mergeCell ref="N15:O15"/>
    <mergeCell ref="H16:I16"/>
    <mergeCell ref="J16:K16"/>
    <mergeCell ref="L16:M16"/>
    <mergeCell ref="N16:O16"/>
    <mergeCell ref="B17:C18"/>
    <mergeCell ref="H17:I17"/>
    <mergeCell ref="J17:K17"/>
    <mergeCell ref="L17:M17"/>
    <mergeCell ref="N17:O17"/>
    <mergeCell ref="H18:I18"/>
    <mergeCell ref="J18:K18"/>
    <mergeCell ref="L18:M18"/>
    <mergeCell ref="N18:O18"/>
    <mergeCell ref="B19:C24"/>
    <mergeCell ref="H19:I19"/>
    <mergeCell ref="J19:K19"/>
    <mergeCell ref="L19:M19"/>
    <mergeCell ref="N19:O19"/>
    <mergeCell ref="H20:I20"/>
    <mergeCell ref="J20:K20"/>
    <mergeCell ref="L20:M20"/>
    <mergeCell ref="N20:O20"/>
    <mergeCell ref="H21:I21"/>
    <mergeCell ref="J21:K21"/>
    <mergeCell ref="L21:M21"/>
    <mergeCell ref="N21:O21"/>
    <mergeCell ref="H22:I22"/>
    <mergeCell ref="J22:K22"/>
    <mergeCell ref="L22:M22"/>
    <mergeCell ref="N22:O22"/>
    <mergeCell ref="H23:I23"/>
    <mergeCell ref="J23:K23"/>
    <mergeCell ref="L23:M23"/>
    <mergeCell ref="N23:O23"/>
    <mergeCell ref="H24:I24"/>
    <mergeCell ref="J24:K24"/>
    <mergeCell ref="L24:M24"/>
    <mergeCell ref="N24:O24"/>
    <mergeCell ref="B25:C28"/>
    <mergeCell ref="H25:I25"/>
    <mergeCell ref="J25:K25"/>
    <mergeCell ref="L25:M25"/>
    <mergeCell ref="N25:O25"/>
    <mergeCell ref="H26:I26"/>
    <mergeCell ref="J26:K26"/>
    <mergeCell ref="L26:M26"/>
    <mergeCell ref="N26:O26"/>
    <mergeCell ref="H27:I27"/>
    <mergeCell ref="J27:K27"/>
    <mergeCell ref="L27:M27"/>
    <mergeCell ref="N27:O27"/>
    <mergeCell ref="H28:I28"/>
    <mergeCell ref="J28:K28"/>
    <mergeCell ref="L28:M28"/>
    <mergeCell ref="N28:O28"/>
    <mergeCell ref="B29:C29"/>
    <mergeCell ref="H29:I29"/>
    <mergeCell ref="J29:K29"/>
    <mergeCell ref="L29:M29"/>
    <mergeCell ref="N29:O29"/>
    <mergeCell ref="B30:C30"/>
    <mergeCell ref="H30:I30"/>
    <mergeCell ref="J30:K30"/>
    <mergeCell ref="L30:M30"/>
    <mergeCell ref="N30:O30"/>
    <mergeCell ref="H31:I31"/>
    <mergeCell ref="J31:K31"/>
    <mergeCell ref="L31:M31"/>
    <mergeCell ref="N31:O31"/>
  </mergeCells>
  <printOptions/>
  <pageMargins left="0.7086614173228347" right="0.1968503937007874" top="0.3937007874015748" bottom="0.5118110236220472" header="0.31496062992125984" footer="0.2755905511811024"/>
  <pageSetup fitToHeight="1" fitToWidth="1" horizontalDpi="600" verticalDpi="600" orientation="portrait" paperSize="9" scale="92" r:id="rId3"/>
  <headerFooter scaleWithDoc="0" alignWithMargins="0">
    <oddFooter>&amp;L&amp;9 2024.03.01&amp;C-12-</oddFooter>
    <firstFooter>&amp;L&amp;9 2013.10&amp;C-12-</firstFooter>
  </headerFooter>
  <drawing r:id="rId2"/>
  <legacyDrawing r:id="rId1"/>
</worksheet>
</file>

<file path=xl/worksheets/sheet14.xml><?xml version="1.0" encoding="utf-8"?>
<worksheet xmlns="http://schemas.openxmlformats.org/spreadsheetml/2006/main" xmlns:r="http://schemas.openxmlformats.org/officeDocument/2006/relationships">
  <dimension ref="A1:G20"/>
  <sheetViews>
    <sheetView workbookViewId="0" topLeftCell="A1">
      <selection activeCell="G10" sqref="G10"/>
    </sheetView>
  </sheetViews>
  <sheetFormatPr defaultColWidth="9.00390625" defaultRowHeight="13.5"/>
  <cols>
    <col min="1" max="1" width="3.625" style="89" customWidth="1"/>
    <col min="2" max="2" width="2.625" style="89" customWidth="1"/>
    <col min="3" max="3" width="24.75390625" style="89" customWidth="1"/>
    <col min="4" max="4" width="19.25390625" style="89" customWidth="1"/>
    <col min="5" max="5" width="16.00390625" style="89" customWidth="1"/>
    <col min="6" max="6" width="3.625" style="89" customWidth="1"/>
    <col min="7" max="7" width="18.00390625" style="89" customWidth="1"/>
    <col min="8" max="8" width="3.50390625" style="89" customWidth="1"/>
    <col min="9" max="16384" width="9.00390625" style="89" customWidth="1"/>
  </cols>
  <sheetData>
    <row r="1" spans="1:7" s="86" customFormat="1" ht="17.25">
      <c r="A1" s="1047" t="s">
        <v>276</v>
      </c>
      <c r="B1" s="1047"/>
      <c r="C1" s="1047"/>
      <c r="D1" s="1047"/>
      <c r="E1" s="3"/>
      <c r="F1" s="1054">
        <f>'表１'!AE1</f>
        <v>0</v>
      </c>
      <c r="G1" s="1055"/>
    </row>
    <row r="2" spans="1:7" s="86" customFormat="1" ht="17.25">
      <c r="A2" s="408"/>
      <c r="B2" s="408"/>
      <c r="C2" s="408"/>
      <c r="D2" s="408"/>
      <c r="E2" s="3"/>
      <c r="F2" s="1056"/>
      <c r="G2" s="1057"/>
    </row>
    <row r="3" s="86" customFormat="1" ht="9" customHeight="1">
      <c r="A3" s="1"/>
    </row>
    <row r="4" spans="2:3" s="86" customFormat="1" ht="18" customHeight="1">
      <c r="B4" s="97" t="s">
        <v>218</v>
      </c>
      <c r="C4" s="2"/>
    </row>
    <row r="5" spans="2:3" s="86" customFormat="1" ht="18" customHeight="1">
      <c r="B5" s="33" t="s">
        <v>219</v>
      </c>
      <c r="C5" s="2"/>
    </row>
    <row r="6" spans="1:3" s="87" customFormat="1" ht="15.75" customHeight="1">
      <c r="A6" s="35"/>
      <c r="C6" s="96" t="s">
        <v>250</v>
      </c>
    </row>
    <row r="7" spans="1:3" s="88" customFormat="1" ht="15.75" customHeight="1">
      <c r="A7" s="35"/>
      <c r="B7" s="36"/>
      <c r="C7" s="96" t="s">
        <v>445</v>
      </c>
    </row>
    <row r="8" s="88" customFormat="1" ht="13.5" customHeight="1"/>
    <row r="9" spans="1:7" s="86" customFormat="1" ht="22.5" customHeight="1" thickBot="1">
      <c r="A9" s="88"/>
      <c r="B9" s="1050" t="s">
        <v>77</v>
      </c>
      <c r="C9" s="1051"/>
      <c r="D9" s="1051"/>
      <c r="E9" s="1051"/>
      <c r="F9" s="1052"/>
      <c r="G9" s="4" t="s">
        <v>78</v>
      </c>
    </row>
    <row r="10" spans="1:7" ht="28.5" customHeight="1" thickTop="1">
      <c r="A10" s="86"/>
      <c r="B10" s="98"/>
      <c r="C10" s="99" t="s">
        <v>468</v>
      </c>
      <c r="D10" s="100"/>
      <c r="E10" s="100"/>
      <c r="F10" s="101"/>
      <c r="G10" s="218"/>
    </row>
    <row r="11" spans="2:7" ht="28.5" customHeight="1">
      <c r="B11" s="102"/>
      <c r="C11" s="103" t="s">
        <v>443</v>
      </c>
      <c r="D11" s="103"/>
      <c r="E11" s="103"/>
      <c r="F11" s="104"/>
      <c r="G11" s="219"/>
    </row>
    <row r="12" spans="2:7" ht="28.5" customHeight="1">
      <c r="B12" s="102"/>
      <c r="C12" s="103" t="s">
        <v>79</v>
      </c>
      <c r="D12" s="103"/>
      <c r="E12" s="103"/>
      <c r="F12" s="104"/>
      <c r="G12" s="219"/>
    </row>
    <row r="13" spans="2:7" ht="28.5" customHeight="1">
      <c r="B13" s="102"/>
      <c r="C13" s="103" t="s">
        <v>444</v>
      </c>
      <c r="D13" s="103"/>
      <c r="E13" s="103"/>
      <c r="F13" s="104"/>
      <c r="G13" s="219"/>
    </row>
    <row r="14" spans="2:7" ht="28.5" customHeight="1">
      <c r="B14" s="102"/>
      <c r="C14" s="103" t="s">
        <v>469</v>
      </c>
      <c r="D14" s="103"/>
      <c r="E14" s="103"/>
      <c r="F14" s="104"/>
      <c r="G14" s="219"/>
    </row>
    <row r="15" spans="2:7" ht="28.5" customHeight="1">
      <c r="B15" s="102"/>
      <c r="C15" s="103" t="s">
        <v>80</v>
      </c>
      <c r="D15" s="103"/>
      <c r="E15" s="103"/>
      <c r="F15" s="104"/>
      <c r="G15" s="219"/>
    </row>
    <row r="16" spans="2:7" ht="28.5" customHeight="1">
      <c r="B16" s="102"/>
      <c r="C16" s="103" t="s">
        <v>81</v>
      </c>
      <c r="D16" s="103"/>
      <c r="E16" s="103"/>
      <c r="F16" s="104"/>
      <c r="G16" s="219"/>
    </row>
    <row r="17" spans="2:7" ht="28.5" customHeight="1">
      <c r="B17" s="102"/>
      <c r="C17" s="103" t="s">
        <v>82</v>
      </c>
      <c r="D17" s="103"/>
      <c r="E17" s="103"/>
      <c r="F17" s="104"/>
      <c r="G17" s="219"/>
    </row>
    <row r="18" spans="2:7" ht="28.5" customHeight="1">
      <c r="B18" s="102"/>
      <c r="C18" s="103" t="s">
        <v>83</v>
      </c>
      <c r="D18" s="103"/>
      <c r="E18" s="103"/>
      <c r="F18" s="104"/>
      <c r="G18" s="219"/>
    </row>
    <row r="19" spans="2:7" ht="17.25" customHeight="1">
      <c r="B19" s="105"/>
      <c r="C19" s="106" t="s">
        <v>105</v>
      </c>
      <c r="D19" s="106"/>
      <c r="E19" s="106"/>
      <c r="F19" s="107"/>
      <c r="G19" s="1048"/>
    </row>
    <row r="20" spans="2:7" ht="48.75" customHeight="1">
      <c r="B20" s="191" t="s">
        <v>84</v>
      </c>
      <c r="C20" s="1053"/>
      <c r="D20" s="1053"/>
      <c r="E20" s="1053"/>
      <c r="F20" s="192" t="s">
        <v>196</v>
      </c>
      <c r="G20" s="1049"/>
    </row>
  </sheetData>
  <sheetProtection/>
  <mergeCells count="5">
    <mergeCell ref="A1:D1"/>
    <mergeCell ref="G19:G20"/>
    <mergeCell ref="B9:F9"/>
    <mergeCell ref="C20:E20"/>
    <mergeCell ref="F1:G2"/>
  </mergeCells>
  <printOptions/>
  <pageMargins left="0.6692913385826772" right="0.1968503937007874" top="0.3937007874015748" bottom="0.5118110236220472" header="0.31496062992125984" footer="0.2755905511811024"/>
  <pageSetup horizontalDpi="300" verticalDpi="300" orientation="portrait" paperSize="9" r:id="rId2"/>
  <headerFooter scaleWithDoc="0" alignWithMargins="0">
    <oddFooter>&amp;L&amp;9 2024.03.01&amp;C-13-</oddFooter>
  </headerFooter>
  <legacyDrawing r:id="rId1"/>
</worksheet>
</file>

<file path=xl/worksheets/sheet15.xml><?xml version="1.0" encoding="utf-8"?>
<worksheet xmlns="http://schemas.openxmlformats.org/spreadsheetml/2006/main" xmlns:r="http://schemas.openxmlformats.org/officeDocument/2006/relationships">
  <sheetPr transitionEvaluation="1"/>
  <dimension ref="A1:AM46"/>
  <sheetViews>
    <sheetView workbookViewId="0" topLeftCell="A1">
      <selection activeCell="L4" sqref="L4:AB4"/>
    </sheetView>
  </sheetViews>
  <sheetFormatPr defaultColWidth="9.00390625" defaultRowHeight="13.5"/>
  <cols>
    <col min="1" max="1" width="2.625" style="435" customWidth="1"/>
    <col min="2" max="2" width="1.625" style="435" customWidth="1"/>
    <col min="3" max="5" width="3.125" style="435" customWidth="1"/>
    <col min="6" max="6" width="0.875" style="435" customWidth="1"/>
    <col min="7" max="14" width="3.375" style="435" customWidth="1"/>
    <col min="15" max="18" width="2.75390625" style="449" customWidth="1"/>
    <col min="19" max="19" width="6.375" style="449" customWidth="1"/>
    <col min="20" max="22" width="2.875" style="449" customWidth="1"/>
    <col min="23" max="24" width="3.125" style="464" customWidth="1"/>
    <col min="25" max="26" width="2.75390625" style="449" customWidth="1"/>
    <col min="27" max="27" width="2.75390625" style="453" customWidth="1"/>
    <col min="28" max="28" width="2.75390625" style="454" customWidth="1"/>
    <col min="29" max="29" width="6.75390625" style="435" customWidth="1"/>
    <col min="30" max="49" width="3.125" style="435" customWidth="1"/>
    <col min="50" max="50" width="8.875" style="435" customWidth="1"/>
    <col min="51" max="64" width="3.125" style="435" customWidth="1"/>
    <col min="65" max="16384" width="9.00390625" style="435" customWidth="1"/>
  </cols>
  <sheetData>
    <row r="1" spans="1:29" ht="8.25" customHeight="1">
      <c r="A1" s="434"/>
      <c r="D1" s="434"/>
      <c r="E1" s="436"/>
      <c r="F1" s="436"/>
      <c r="G1" s="436"/>
      <c r="H1" s="436"/>
      <c r="I1" s="436"/>
      <c r="J1" s="436"/>
      <c r="K1" s="436"/>
      <c r="L1" s="436"/>
      <c r="M1" s="436"/>
      <c r="N1" s="436"/>
      <c r="O1" s="436"/>
      <c r="P1" s="436"/>
      <c r="Q1" s="436"/>
      <c r="R1" s="436"/>
      <c r="S1" s="436"/>
      <c r="T1" s="436"/>
      <c r="U1" s="436"/>
      <c r="V1" s="436"/>
      <c r="W1" s="436"/>
      <c r="X1" s="437"/>
      <c r="Y1" s="438"/>
      <c r="Z1" s="439"/>
      <c r="AA1" s="439"/>
      <c r="AB1" s="439"/>
      <c r="AC1" s="439"/>
    </row>
    <row r="2" spans="1:29" ht="30" customHeight="1">
      <c r="A2" s="434"/>
      <c r="C2" s="1167" t="s">
        <v>498</v>
      </c>
      <c r="D2" s="1167"/>
      <c r="E2" s="1167"/>
      <c r="F2" s="1167"/>
      <c r="G2" s="1167"/>
      <c r="H2" s="1167"/>
      <c r="I2" s="1167"/>
      <c r="J2" s="1167"/>
      <c r="K2" s="1167"/>
      <c r="L2" s="1167"/>
      <c r="M2" s="1167"/>
      <c r="N2" s="1167"/>
      <c r="O2" s="1167"/>
      <c r="P2" s="1167"/>
      <c r="Q2" s="1167"/>
      <c r="R2" s="1167"/>
      <c r="S2" s="1167"/>
      <c r="T2" s="1167"/>
      <c r="U2" s="1167"/>
      <c r="V2" s="1167"/>
      <c r="W2" s="1167"/>
      <c r="X2" s="1167"/>
      <c r="Y2" s="1167"/>
      <c r="Z2" s="1167"/>
      <c r="AA2" s="1167"/>
      <c r="AB2" s="1167"/>
      <c r="AC2" s="1167"/>
    </row>
    <row r="3" spans="1:29" ht="16.5" customHeight="1">
      <c r="A3" s="434"/>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row>
    <row r="4" spans="1:29" ht="18" customHeight="1">
      <c r="A4" s="434"/>
      <c r="D4" s="1155" t="s">
        <v>499</v>
      </c>
      <c r="E4" s="1156"/>
      <c r="F4" s="1156"/>
      <c r="G4" s="1156"/>
      <c r="H4" s="1156"/>
      <c r="I4" s="1156"/>
      <c r="J4" s="1156"/>
      <c r="K4" s="1157"/>
      <c r="L4" s="1168"/>
      <c r="M4" s="1169"/>
      <c r="N4" s="1169"/>
      <c r="O4" s="1169"/>
      <c r="P4" s="1169"/>
      <c r="Q4" s="1169"/>
      <c r="R4" s="1169"/>
      <c r="S4" s="1169"/>
      <c r="T4" s="1169"/>
      <c r="U4" s="1169"/>
      <c r="V4" s="1169"/>
      <c r="W4" s="1169"/>
      <c r="X4" s="1169"/>
      <c r="Y4" s="1169"/>
      <c r="Z4" s="1169"/>
      <c r="AA4" s="1169"/>
      <c r="AB4" s="1170"/>
      <c r="AC4" s="441"/>
    </row>
    <row r="5" spans="1:28" ht="15.75" customHeight="1">
      <c r="A5" s="434"/>
      <c r="D5" s="1155" t="s">
        <v>500</v>
      </c>
      <c r="E5" s="1156"/>
      <c r="F5" s="1156"/>
      <c r="G5" s="1156"/>
      <c r="H5" s="1156"/>
      <c r="I5" s="1156"/>
      <c r="J5" s="1156"/>
      <c r="K5" s="1157"/>
      <c r="L5" s="1171">
        <f>'表１'!AE1</f>
        <v>0</v>
      </c>
      <c r="M5" s="1172"/>
      <c r="N5" s="1172"/>
      <c r="O5" s="1172"/>
      <c r="P5" s="1172"/>
      <c r="Q5" s="1172"/>
      <c r="R5" s="1172"/>
      <c r="S5" s="1172"/>
      <c r="T5" s="1172"/>
      <c r="U5" s="1172"/>
      <c r="V5" s="1172"/>
      <c r="W5" s="1172"/>
      <c r="X5" s="1172"/>
      <c r="Y5" s="1172"/>
      <c r="Z5" s="1172"/>
      <c r="AA5" s="1172"/>
      <c r="AB5" s="1173"/>
    </row>
    <row r="6" spans="1:28" ht="15.75" customHeight="1">
      <c r="A6" s="434"/>
      <c r="D6" s="1155" t="s">
        <v>501</v>
      </c>
      <c r="E6" s="1156"/>
      <c r="F6" s="1156"/>
      <c r="G6" s="1156"/>
      <c r="H6" s="1156"/>
      <c r="I6" s="1156"/>
      <c r="J6" s="1156"/>
      <c r="K6" s="1157"/>
      <c r="L6" s="1158">
        <f>'表１'!R6</f>
        <v>0</v>
      </c>
      <c r="M6" s="1159"/>
      <c r="N6" s="1159"/>
      <c r="O6" s="442" t="s">
        <v>502</v>
      </c>
      <c r="P6" s="443">
        <f>'表１'!W6</f>
        <v>0</v>
      </c>
      <c r="Q6" s="442" t="s">
        <v>503</v>
      </c>
      <c r="R6" s="444" t="s">
        <v>273</v>
      </c>
      <c r="S6" s="1159">
        <f>'表１'!AB6</f>
        <v>0</v>
      </c>
      <c r="T6" s="1159"/>
      <c r="U6" s="1159"/>
      <c r="V6" s="445" t="s">
        <v>502</v>
      </c>
      <c r="W6" s="443">
        <f>'表１'!AG6</f>
        <v>0</v>
      </c>
      <c r="X6" s="442" t="s">
        <v>504</v>
      </c>
      <c r="Y6" s="442"/>
      <c r="Z6" s="442"/>
      <c r="AA6" s="446"/>
      <c r="AB6" s="447"/>
    </row>
    <row r="7" spans="1:28" ht="15.75" customHeight="1">
      <c r="A7" s="434"/>
      <c r="D7" s="1155" t="s">
        <v>505</v>
      </c>
      <c r="E7" s="1156"/>
      <c r="F7" s="1156"/>
      <c r="G7" s="1156"/>
      <c r="H7" s="1156"/>
      <c r="I7" s="1156"/>
      <c r="J7" s="1156"/>
      <c r="K7" s="1157"/>
      <c r="L7" s="1160">
        <f>'表２'!Q7</f>
        <v>0</v>
      </c>
      <c r="M7" s="1161"/>
      <c r="N7" s="1161"/>
      <c r="O7" s="444" t="s">
        <v>226</v>
      </c>
      <c r="P7" s="448">
        <f>'表２'!V7</f>
        <v>0</v>
      </c>
      <c r="Q7" s="444" t="s">
        <v>227</v>
      </c>
      <c r="R7" s="444" t="s">
        <v>273</v>
      </c>
      <c r="S7" s="1161">
        <f>'表２'!Y7</f>
        <v>0</v>
      </c>
      <c r="T7" s="1161"/>
      <c r="U7" s="1161"/>
      <c r="V7" s="444" t="s">
        <v>226</v>
      </c>
      <c r="W7" s="448">
        <f>'表２'!AD7</f>
        <v>0</v>
      </c>
      <c r="X7" s="1143" t="s">
        <v>504</v>
      </c>
      <c r="Y7" s="1143"/>
      <c r="Z7" s="442"/>
      <c r="AA7" s="446"/>
      <c r="AB7" s="447"/>
    </row>
    <row r="8" spans="2:26" ht="15.75" customHeight="1">
      <c r="B8" s="449"/>
      <c r="C8" s="450"/>
      <c r="D8" s="451"/>
      <c r="E8" s="450"/>
      <c r="F8" s="450"/>
      <c r="G8" s="451"/>
      <c r="H8" s="451"/>
      <c r="I8" s="451"/>
      <c r="J8" s="451"/>
      <c r="K8" s="451"/>
      <c r="L8" s="451"/>
      <c r="M8" s="451"/>
      <c r="N8" s="451"/>
      <c r="O8" s="451"/>
      <c r="P8" s="451"/>
      <c r="Q8" s="451"/>
      <c r="R8" s="451"/>
      <c r="S8" s="451"/>
      <c r="T8" s="451"/>
      <c r="U8" s="451"/>
      <c r="V8" s="451"/>
      <c r="W8" s="452"/>
      <c r="X8" s="452"/>
      <c r="Y8" s="451"/>
      <c r="Z8" s="451"/>
    </row>
    <row r="9" spans="3:24" ht="18" customHeight="1">
      <c r="C9" s="455" t="s">
        <v>506</v>
      </c>
      <c r="G9" s="449"/>
      <c r="H9" s="449"/>
      <c r="I9" s="449"/>
      <c r="J9" s="449"/>
      <c r="K9" s="449"/>
      <c r="L9" s="449"/>
      <c r="M9" s="449"/>
      <c r="N9" s="449"/>
      <c r="W9" s="456"/>
      <c r="X9" s="456"/>
    </row>
    <row r="10" spans="3:29" ht="21" customHeight="1">
      <c r="C10" s="1144" t="s">
        <v>91</v>
      </c>
      <c r="D10" s="1145"/>
      <c r="E10" s="1145"/>
      <c r="F10" s="1145"/>
      <c r="G10" s="1145"/>
      <c r="H10" s="1145"/>
      <c r="I10" s="1145"/>
      <c r="J10" s="1145"/>
      <c r="K10" s="1145"/>
      <c r="L10" s="1145"/>
      <c r="M10" s="1145"/>
      <c r="N10" s="1146"/>
      <c r="O10" s="1147" t="s">
        <v>222</v>
      </c>
      <c r="P10" s="1148"/>
      <c r="Q10" s="1148"/>
      <c r="R10" s="1148"/>
      <c r="S10" s="1149"/>
      <c r="T10" s="1147" t="s">
        <v>507</v>
      </c>
      <c r="U10" s="1148"/>
      <c r="V10" s="1148"/>
      <c r="W10" s="1148"/>
      <c r="X10" s="1149"/>
      <c r="Y10" s="1147" t="s">
        <v>508</v>
      </c>
      <c r="Z10" s="1148"/>
      <c r="AA10" s="1148"/>
      <c r="AB10" s="1148"/>
      <c r="AC10" s="1149"/>
    </row>
    <row r="11" spans="3:29" ht="18.75" customHeight="1">
      <c r="C11" s="1058" t="s">
        <v>134</v>
      </c>
      <c r="D11" s="1150" t="s">
        <v>529</v>
      </c>
      <c r="E11" s="1152" t="s">
        <v>530</v>
      </c>
      <c r="F11" s="1153"/>
      <c r="G11" s="1153"/>
      <c r="H11" s="1153"/>
      <c r="I11" s="1153"/>
      <c r="J11" s="1153"/>
      <c r="K11" s="1153"/>
      <c r="L11" s="1153"/>
      <c r="M11" s="1153"/>
      <c r="N11" s="1153"/>
      <c r="O11" s="1153"/>
      <c r="P11" s="1153"/>
      <c r="Q11" s="1153"/>
      <c r="R11" s="1153"/>
      <c r="S11" s="1153"/>
      <c r="T11" s="1153"/>
      <c r="U11" s="1153"/>
      <c r="V11" s="1153"/>
      <c r="W11" s="1153"/>
      <c r="X11" s="1153"/>
      <c r="Y11" s="1153"/>
      <c r="Z11" s="1153"/>
      <c r="AA11" s="1153"/>
      <c r="AB11" s="1153"/>
      <c r="AC11" s="1154"/>
    </row>
    <row r="12" spans="3:29" ht="18.75" customHeight="1">
      <c r="C12" s="1059"/>
      <c r="D12" s="1151"/>
      <c r="E12" s="1110" t="s">
        <v>551</v>
      </c>
      <c r="F12" s="1110"/>
      <c r="G12" s="1110"/>
      <c r="H12" s="1110"/>
      <c r="I12" s="1110"/>
      <c r="J12" s="1110"/>
      <c r="K12" s="1110"/>
      <c r="L12" s="1110"/>
      <c r="M12" s="1110"/>
      <c r="N12" s="1110"/>
      <c r="O12" s="1071">
        <f>'表２'!N12</f>
      </c>
      <c r="P12" s="1072"/>
      <c r="Q12" s="1072"/>
      <c r="R12" s="1072"/>
      <c r="S12" s="458" t="s">
        <v>90</v>
      </c>
      <c r="T12" s="1073">
        <f>IF(ISBLANK('表２'!U12),"",'表２'!U12)</f>
      </c>
      <c r="U12" s="1074"/>
      <c r="V12" s="1074"/>
      <c r="W12" s="1075" t="s">
        <v>496</v>
      </c>
      <c r="X12" s="1076"/>
      <c r="Y12" s="1071">
        <f>IF(COUNT(T12)=0,"",O12*(T12*0.01+1))</f>
      </c>
      <c r="Z12" s="1072"/>
      <c r="AA12" s="1072"/>
      <c r="AB12" s="1072"/>
      <c r="AC12" s="458" t="s">
        <v>90</v>
      </c>
    </row>
    <row r="13" spans="3:29" ht="18.75" customHeight="1">
      <c r="C13" s="1059"/>
      <c r="D13" s="1151"/>
      <c r="E13" s="1110" t="s">
        <v>552</v>
      </c>
      <c r="F13" s="1110"/>
      <c r="G13" s="1110"/>
      <c r="H13" s="1110"/>
      <c r="I13" s="1110"/>
      <c r="J13" s="1110"/>
      <c r="K13" s="1110"/>
      <c r="L13" s="1110"/>
      <c r="M13" s="1110"/>
      <c r="N13" s="1110"/>
      <c r="O13" s="1071">
        <f>'表２'!N13</f>
      </c>
      <c r="P13" s="1072"/>
      <c r="Q13" s="1072"/>
      <c r="R13" s="1072"/>
      <c r="S13" s="458" t="s">
        <v>90</v>
      </c>
      <c r="T13" s="1073">
        <f>IF(ISBLANK('表２'!U13),"",'表２'!U13)</f>
      </c>
      <c r="U13" s="1074"/>
      <c r="V13" s="1074"/>
      <c r="W13" s="1075" t="s">
        <v>496</v>
      </c>
      <c r="X13" s="1076"/>
      <c r="Y13" s="1071">
        <f>IF(COUNT(T13)=0,"",O13*(T13*0.01+1))</f>
      </c>
      <c r="Z13" s="1072"/>
      <c r="AA13" s="1072"/>
      <c r="AB13" s="1072"/>
      <c r="AC13" s="458" t="s">
        <v>90</v>
      </c>
    </row>
    <row r="14" spans="3:29" ht="18.75" customHeight="1">
      <c r="C14" s="1059"/>
      <c r="D14" s="1151"/>
      <c r="E14" s="1110" t="s">
        <v>553</v>
      </c>
      <c r="F14" s="1110"/>
      <c r="G14" s="1110"/>
      <c r="H14" s="1110"/>
      <c r="I14" s="1110"/>
      <c r="J14" s="1110"/>
      <c r="K14" s="1110"/>
      <c r="L14" s="1110"/>
      <c r="M14" s="1110"/>
      <c r="N14" s="1110"/>
      <c r="O14" s="1071">
        <f>'表２'!N14</f>
      </c>
      <c r="P14" s="1072"/>
      <c r="Q14" s="1072"/>
      <c r="R14" s="1072"/>
      <c r="S14" s="458" t="s">
        <v>90</v>
      </c>
      <c r="T14" s="1073">
        <f>IF(ISBLANK('表２'!U14),"",'表２'!U14)</f>
      </c>
      <c r="U14" s="1074"/>
      <c r="V14" s="1074"/>
      <c r="W14" s="1075" t="s">
        <v>496</v>
      </c>
      <c r="X14" s="1076"/>
      <c r="Y14" s="1071">
        <f>IF(COUNT(T14)=0,"",O14*(T14*0.01+1))</f>
      </c>
      <c r="Z14" s="1072"/>
      <c r="AA14" s="1072"/>
      <c r="AB14" s="1072"/>
      <c r="AC14" s="458" t="s">
        <v>90</v>
      </c>
    </row>
    <row r="15" spans="3:29" ht="18.75" customHeight="1">
      <c r="C15" s="1059"/>
      <c r="D15" s="1151"/>
      <c r="E15" s="1140" t="s">
        <v>531</v>
      </c>
      <c r="F15" s="1141"/>
      <c r="G15" s="1141"/>
      <c r="H15" s="1141"/>
      <c r="I15" s="1141"/>
      <c r="J15" s="1141"/>
      <c r="K15" s="1141"/>
      <c r="L15" s="1141"/>
      <c r="M15" s="1141"/>
      <c r="N15" s="1141"/>
      <c r="O15" s="1141"/>
      <c r="P15" s="1141"/>
      <c r="Q15" s="1141"/>
      <c r="R15" s="1141"/>
      <c r="S15" s="1141"/>
      <c r="T15" s="1141"/>
      <c r="U15" s="1141"/>
      <c r="V15" s="1141"/>
      <c r="W15" s="1141"/>
      <c r="X15" s="1141"/>
      <c r="Y15" s="1141"/>
      <c r="Z15" s="1141"/>
      <c r="AA15" s="1141"/>
      <c r="AB15" s="1141"/>
      <c r="AC15" s="1142"/>
    </row>
    <row r="16" spans="3:29" ht="18.75" customHeight="1">
      <c r="C16" s="1059"/>
      <c r="D16" s="1151"/>
      <c r="E16" s="1110" t="s">
        <v>551</v>
      </c>
      <c r="F16" s="1110"/>
      <c r="G16" s="1110"/>
      <c r="H16" s="1110"/>
      <c r="I16" s="1110"/>
      <c r="J16" s="1110"/>
      <c r="K16" s="1110"/>
      <c r="L16" s="1110"/>
      <c r="M16" s="1110"/>
      <c r="N16" s="1110"/>
      <c r="O16" s="1071">
        <f>'表２'!N16</f>
      </c>
      <c r="P16" s="1072"/>
      <c r="Q16" s="1072"/>
      <c r="R16" s="1072"/>
      <c r="S16" s="458" t="s">
        <v>90</v>
      </c>
      <c r="T16" s="1073">
        <f>IF(ISBLANK('表２'!U16),"",'表２'!U16)</f>
      </c>
      <c r="U16" s="1074"/>
      <c r="V16" s="1074"/>
      <c r="W16" s="1075" t="s">
        <v>496</v>
      </c>
      <c r="X16" s="1076"/>
      <c r="Y16" s="1071">
        <f aca="true" t="shared" si="0" ref="Y16:Y21">IF(COUNT(T16)=0,"",O16*(T16*0.01+1))</f>
      </c>
      <c r="Z16" s="1072"/>
      <c r="AA16" s="1072"/>
      <c r="AB16" s="1072"/>
      <c r="AC16" s="475" t="s">
        <v>90</v>
      </c>
    </row>
    <row r="17" spans="3:29" ht="18.75" customHeight="1">
      <c r="C17" s="1059"/>
      <c r="D17" s="1151"/>
      <c r="E17" s="1110" t="s">
        <v>552</v>
      </c>
      <c r="F17" s="1110"/>
      <c r="G17" s="1110"/>
      <c r="H17" s="1110"/>
      <c r="I17" s="1110"/>
      <c r="J17" s="1110"/>
      <c r="K17" s="1110"/>
      <c r="L17" s="1110"/>
      <c r="M17" s="1110"/>
      <c r="N17" s="1110"/>
      <c r="O17" s="1071">
        <f>'表２'!N17</f>
      </c>
      <c r="P17" s="1072"/>
      <c r="Q17" s="1072"/>
      <c r="R17" s="1072"/>
      <c r="S17" s="458" t="s">
        <v>19</v>
      </c>
      <c r="T17" s="1073">
        <f>IF(ISBLANK('表２'!U17),"",'表２'!U17)</f>
      </c>
      <c r="U17" s="1074"/>
      <c r="V17" s="1074"/>
      <c r="W17" s="1075" t="s">
        <v>496</v>
      </c>
      <c r="X17" s="1076"/>
      <c r="Y17" s="1071">
        <f t="shared" si="0"/>
      </c>
      <c r="Z17" s="1072"/>
      <c r="AA17" s="1072"/>
      <c r="AB17" s="1072"/>
      <c r="AC17" s="475" t="s">
        <v>90</v>
      </c>
    </row>
    <row r="18" spans="3:29" ht="18.75" customHeight="1">
      <c r="C18" s="1059"/>
      <c r="D18" s="1151"/>
      <c r="E18" s="1109" t="s">
        <v>553</v>
      </c>
      <c r="F18" s="1109"/>
      <c r="G18" s="1109"/>
      <c r="H18" s="1109"/>
      <c r="I18" s="1109"/>
      <c r="J18" s="1109"/>
      <c r="K18" s="1109"/>
      <c r="L18" s="1109"/>
      <c r="M18" s="1109"/>
      <c r="N18" s="1109"/>
      <c r="O18" s="1065">
        <f>'表２'!N18</f>
      </c>
      <c r="P18" s="1066"/>
      <c r="Q18" s="1066"/>
      <c r="R18" s="1066"/>
      <c r="S18" s="471" t="s">
        <v>19</v>
      </c>
      <c r="T18" s="1067">
        <f>IF(ISBLANK('表２'!U18),"",'表２'!U18)</f>
      </c>
      <c r="U18" s="1068"/>
      <c r="V18" s="1068"/>
      <c r="W18" s="1069" t="s">
        <v>496</v>
      </c>
      <c r="X18" s="1070"/>
      <c r="Y18" s="1065">
        <f t="shared" si="0"/>
      </c>
      <c r="Z18" s="1066"/>
      <c r="AA18" s="1066"/>
      <c r="AB18" s="1066"/>
      <c r="AC18" s="476" t="s">
        <v>90</v>
      </c>
    </row>
    <row r="19" spans="3:29" ht="18.75" customHeight="1">
      <c r="C19" s="1059"/>
      <c r="D19" s="1150" t="s">
        <v>535</v>
      </c>
      <c r="E19" s="1162" t="s">
        <v>532</v>
      </c>
      <c r="F19" s="1163"/>
      <c r="G19" s="1163"/>
      <c r="H19" s="1163"/>
      <c r="I19" s="1163"/>
      <c r="J19" s="1163"/>
      <c r="K19" s="1163"/>
      <c r="L19" s="1163"/>
      <c r="M19" s="1163"/>
      <c r="N19" s="1164"/>
      <c r="O19" s="1132">
        <f>'表２'!N19</f>
      </c>
      <c r="P19" s="1133"/>
      <c r="Q19" s="1133"/>
      <c r="R19" s="1133"/>
      <c r="S19" s="467" t="s">
        <v>389</v>
      </c>
      <c r="T19" s="1165">
        <f>IF(ISBLANK('表２'!U19),"",'表２'!U19)</f>
      </c>
      <c r="U19" s="1166"/>
      <c r="V19" s="1166"/>
      <c r="W19" s="1131" t="s">
        <v>496</v>
      </c>
      <c r="X19" s="1107"/>
      <c r="Y19" s="1132">
        <f t="shared" si="0"/>
      </c>
      <c r="Z19" s="1133"/>
      <c r="AA19" s="1133"/>
      <c r="AB19" s="1133"/>
      <c r="AC19" s="467" t="s">
        <v>389</v>
      </c>
    </row>
    <row r="20" spans="3:29" ht="18.75" customHeight="1">
      <c r="C20" s="1059"/>
      <c r="D20" s="1151"/>
      <c r="E20" s="1110" t="s">
        <v>395</v>
      </c>
      <c r="F20" s="1110"/>
      <c r="G20" s="1110"/>
      <c r="H20" s="1110"/>
      <c r="I20" s="1110"/>
      <c r="J20" s="1110"/>
      <c r="K20" s="1110"/>
      <c r="L20" s="1110"/>
      <c r="M20" s="1110"/>
      <c r="N20" s="1110"/>
      <c r="O20" s="1071">
        <f>'表２'!N20</f>
      </c>
      <c r="P20" s="1072"/>
      <c r="Q20" s="1072"/>
      <c r="R20" s="1072"/>
      <c r="S20" s="473" t="s">
        <v>541</v>
      </c>
      <c r="T20" s="1073">
        <f>IF(ISBLANK('表２'!U20),"",'表２'!U20)</f>
      </c>
      <c r="U20" s="1074"/>
      <c r="V20" s="1074"/>
      <c r="W20" s="1117" t="s">
        <v>496</v>
      </c>
      <c r="X20" s="1118"/>
      <c r="Y20" s="1071">
        <f t="shared" si="0"/>
      </c>
      <c r="Z20" s="1072"/>
      <c r="AA20" s="1072"/>
      <c r="AB20" s="1072"/>
      <c r="AC20" s="477" t="s">
        <v>541</v>
      </c>
    </row>
    <row r="21" spans="3:29" ht="18.75" customHeight="1">
      <c r="C21" s="1059"/>
      <c r="D21" s="1151"/>
      <c r="E21" s="1110" t="s">
        <v>510</v>
      </c>
      <c r="F21" s="1110"/>
      <c r="G21" s="1110"/>
      <c r="H21" s="1110"/>
      <c r="I21" s="1110"/>
      <c r="J21" s="1110"/>
      <c r="K21" s="1110"/>
      <c r="L21" s="1110"/>
      <c r="M21" s="1110"/>
      <c r="N21" s="1110"/>
      <c r="O21" s="1071">
        <f>'表２'!N21</f>
      </c>
      <c r="P21" s="1072"/>
      <c r="Q21" s="1072"/>
      <c r="R21" s="1072"/>
      <c r="S21" s="458" t="s">
        <v>538</v>
      </c>
      <c r="T21" s="1073">
        <f>IF(ISBLANK('表２'!U21),"",'表２'!U21)</f>
      </c>
      <c r="U21" s="1074"/>
      <c r="V21" s="1074"/>
      <c r="W21" s="1075" t="s">
        <v>496</v>
      </c>
      <c r="X21" s="1076"/>
      <c r="Y21" s="1071">
        <f t="shared" si="0"/>
      </c>
      <c r="Z21" s="1072"/>
      <c r="AA21" s="1072"/>
      <c r="AB21" s="1072"/>
      <c r="AC21" s="458" t="s">
        <v>538</v>
      </c>
    </row>
    <row r="22" spans="3:29" ht="18.75" customHeight="1">
      <c r="C22" s="1059"/>
      <c r="D22" s="1151"/>
      <c r="E22" s="1128" t="s">
        <v>533</v>
      </c>
      <c r="F22" s="1129"/>
      <c r="G22" s="1129"/>
      <c r="H22" s="1129"/>
      <c r="I22" s="1129"/>
      <c r="J22" s="1129"/>
      <c r="K22" s="1129"/>
      <c r="L22" s="1129"/>
      <c r="M22" s="1129"/>
      <c r="N22" s="1130"/>
      <c r="O22" s="1071">
        <f>'表２'!N22</f>
      </c>
      <c r="P22" s="1072"/>
      <c r="Q22" s="1072"/>
      <c r="R22" s="1072"/>
      <c r="S22" s="458" t="s">
        <v>90</v>
      </c>
      <c r="T22" s="1073">
        <f>IF(ISBLANK('表２'!U22),"",'表２'!U22)</f>
      </c>
      <c r="U22" s="1074"/>
      <c r="V22" s="1074"/>
      <c r="W22" s="1075" t="s">
        <v>496</v>
      </c>
      <c r="X22" s="1076"/>
      <c r="Y22" s="1071">
        <f>IF(COUNT(T22)=0,"",O22*(T22*0.01+1))</f>
      </c>
      <c r="Z22" s="1072"/>
      <c r="AA22" s="1072"/>
      <c r="AB22" s="1072"/>
      <c r="AC22" s="475" t="s">
        <v>90</v>
      </c>
    </row>
    <row r="23" spans="3:29" ht="18.75" customHeight="1">
      <c r="C23" s="1059"/>
      <c r="D23" s="1151"/>
      <c r="E23" s="1134" t="s">
        <v>534</v>
      </c>
      <c r="F23" s="1135"/>
      <c r="G23" s="1135"/>
      <c r="H23" s="1135"/>
      <c r="I23" s="1135"/>
      <c r="J23" s="1135"/>
      <c r="K23" s="1135"/>
      <c r="L23" s="1135"/>
      <c r="M23" s="1135"/>
      <c r="N23" s="1136"/>
      <c r="O23" s="1071">
        <f>'表２'!N23</f>
      </c>
      <c r="P23" s="1072"/>
      <c r="Q23" s="1072"/>
      <c r="R23" s="1072"/>
      <c r="S23" s="458" t="s">
        <v>19</v>
      </c>
      <c r="T23" s="1073">
        <f>IF(ISBLANK('表２'!U23),"",'表２'!U23)</f>
      </c>
      <c r="U23" s="1074"/>
      <c r="V23" s="1074"/>
      <c r="W23" s="1075" t="s">
        <v>496</v>
      </c>
      <c r="X23" s="1076"/>
      <c r="Y23" s="1071">
        <f aca="true" t="shared" si="1" ref="Y23:Y33">IF(COUNT(T23)=0,"",O23*(T23*0.01+1))</f>
      </c>
      <c r="Z23" s="1072"/>
      <c r="AA23" s="1072"/>
      <c r="AB23" s="1072"/>
      <c r="AC23" s="475" t="s">
        <v>19</v>
      </c>
    </row>
    <row r="24" spans="3:29" ht="18.75" customHeight="1">
      <c r="C24" s="1059"/>
      <c r="D24" s="1151"/>
      <c r="E24" s="1134" t="s">
        <v>512</v>
      </c>
      <c r="F24" s="1135"/>
      <c r="G24" s="1135"/>
      <c r="H24" s="1135"/>
      <c r="I24" s="1135"/>
      <c r="J24" s="1135"/>
      <c r="K24" s="1135"/>
      <c r="L24" s="1135"/>
      <c r="M24" s="1135"/>
      <c r="N24" s="1136"/>
      <c r="O24" s="1071">
        <f>'表２'!N24</f>
      </c>
      <c r="P24" s="1072"/>
      <c r="Q24" s="1072"/>
      <c r="R24" s="1072"/>
      <c r="S24" s="458" t="s">
        <v>19</v>
      </c>
      <c r="T24" s="1073">
        <f>IF(ISBLANK('表２'!U24),"",'表２'!U24)</f>
      </c>
      <c r="U24" s="1074"/>
      <c r="V24" s="1074"/>
      <c r="W24" s="1075" t="s">
        <v>496</v>
      </c>
      <c r="X24" s="1076"/>
      <c r="Y24" s="1071">
        <f t="shared" si="1"/>
      </c>
      <c r="Z24" s="1072"/>
      <c r="AA24" s="1072"/>
      <c r="AB24" s="1072"/>
      <c r="AC24" s="475" t="s">
        <v>19</v>
      </c>
    </row>
    <row r="25" spans="3:29" ht="18.75" customHeight="1" thickBot="1">
      <c r="C25" s="1060"/>
      <c r="D25" s="1174"/>
      <c r="E25" s="1137" t="s">
        <v>513</v>
      </c>
      <c r="F25" s="1138"/>
      <c r="G25" s="1138"/>
      <c r="H25" s="1138"/>
      <c r="I25" s="1138"/>
      <c r="J25" s="1138"/>
      <c r="K25" s="1138"/>
      <c r="L25" s="1138"/>
      <c r="M25" s="1138"/>
      <c r="N25" s="1139"/>
      <c r="O25" s="1115">
        <f>'表２'!N25</f>
      </c>
      <c r="P25" s="1116"/>
      <c r="Q25" s="1116"/>
      <c r="R25" s="1116"/>
      <c r="S25" s="458" t="s">
        <v>19</v>
      </c>
      <c r="T25" s="1113">
        <f>IF(ISBLANK('表２'!U25),"",'表２'!U25)</f>
      </c>
      <c r="U25" s="1114"/>
      <c r="V25" s="1114"/>
      <c r="W25" s="1111" t="s">
        <v>496</v>
      </c>
      <c r="X25" s="1112"/>
      <c r="Y25" s="1115">
        <f t="shared" si="1"/>
      </c>
      <c r="Z25" s="1116"/>
      <c r="AA25" s="1116"/>
      <c r="AB25" s="1116"/>
      <c r="AC25" s="475" t="s">
        <v>19</v>
      </c>
    </row>
    <row r="26" spans="3:29" ht="18.75" customHeight="1" thickTop="1">
      <c r="C26" s="1061" t="s">
        <v>514</v>
      </c>
      <c r="D26" s="1062"/>
      <c r="E26" s="1119" t="s">
        <v>509</v>
      </c>
      <c r="F26" s="1120"/>
      <c r="G26" s="1120"/>
      <c r="H26" s="1120"/>
      <c r="I26" s="1120"/>
      <c r="J26" s="1120"/>
      <c r="K26" s="1120"/>
      <c r="L26" s="1120"/>
      <c r="M26" s="1120"/>
      <c r="N26" s="1121"/>
      <c r="O26" s="1122">
        <f>'表２'!N26</f>
      </c>
      <c r="P26" s="1123"/>
      <c r="Q26" s="1123"/>
      <c r="R26" s="1123"/>
      <c r="S26" s="474" t="s">
        <v>90</v>
      </c>
      <c r="T26" s="1124">
        <f>IF(ISBLANK('表２'!U26),"",'表２'!U26)</f>
      </c>
      <c r="U26" s="1125"/>
      <c r="V26" s="1125"/>
      <c r="W26" s="1126" t="s">
        <v>496</v>
      </c>
      <c r="X26" s="1127"/>
      <c r="Y26" s="1122">
        <f t="shared" si="1"/>
      </c>
      <c r="Z26" s="1123"/>
      <c r="AA26" s="1123"/>
      <c r="AB26" s="1123"/>
      <c r="AC26" s="478" t="s">
        <v>90</v>
      </c>
    </row>
    <row r="27" spans="3:39" ht="18.75" customHeight="1">
      <c r="C27" s="1061"/>
      <c r="D27" s="1062"/>
      <c r="E27" s="1110" t="s">
        <v>536</v>
      </c>
      <c r="F27" s="1110"/>
      <c r="G27" s="1110"/>
      <c r="H27" s="1110"/>
      <c r="I27" s="1110"/>
      <c r="J27" s="1110"/>
      <c r="K27" s="1110"/>
      <c r="L27" s="1110"/>
      <c r="M27" s="1110"/>
      <c r="N27" s="1110"/>
      <c r="O27" s="1071">
        <f>'表２'!N27</f>
      </c>
      <c r="P27" s="1072"/>
      <c r="Q27" s="1072"/>
      <c r="R27" s="1072"/>
      <c r="S27" s="458" t="s">
        <v>389</v>
      </c>
      <c r="T27" s="1073">
        <f>IF(ISBLANK('表２'!U27),"",'表２'!U27)</f>
      </c>
      <c r="U27" s="1074"/>
      <c r="V27" s="1074"/>
      <c r="W27" s="1075" t="s">
        <v>496</v>
      </c>
      <c r="X27" s="1076"/>
      <c r="Y27" s="1071">
        <f t="shared" si="1"/>
      </c>
      <c r="Z27" s="1072"/>
      <c r="AA27" s="1072"/>
      <c r="AB27" s="1072"/>
      <c r="AC27" s="477" t="s">
        <v>515</v>
      </c>
      <c r="AM27" s="457"/>
    </row>
    <row r="28" spans="3:29" ht="18.75" customHeight="1">
      <c r="C28" s="1061"/>
      <c r="D28" s="1062"/>
      <c r="E28" s="1110" t="s">
        <v>510</v>
      </c>
      <c r="F28" s="1110"/>
      <c r="G28" s="1110"/>
      <c r="H28" s="1110"/>
      <c r="I28" s="1110"/>
      <c r="J28" s="1110"/>
      <c r="K28" s="1110"/>
      <c r="L28" s="1110"/>
      <c r="M28" s="1110"/>
      <c r="N28" s="1110"/>
      <c r="O28" s="1071">
        <f>'表２'!N28</f>
      </c>
      <c r="P28" s="1072"/>
      <c r="Q28" s="1072"/>
      <c r="R28" s="1072"/>
      <c r="S28" s="458" t="s">
        <v>264</v>
      </c>
      <c r="T28" s="1073">
        <f>IF(ISBLANK('表２'!U28),"",'表２'!U28)</f>
      </c>
      <c r="U28" s="1074"/>
      <c r="V28" s="1074"/>
      <c r="W28" s="1075" t="s">
        <v>496</v>
      </c>
      <c r="X28" s="1076"/>
      <c r="Y28" s="1071">
        <f t="shared" si="1"/>
      </c>
      <c r="Z28" s="1072"/>
      <c r="AA28" s="1072"/>
      <c r="AB28" s="1072"/>
      <c r="AC28" s="458" t="s">
        <v>264</v>
      </c>
    </row>
    <row r="29" spans="3:29" ht="18.75" customHeight="1">
      <c r="C29" s="1061"/>
      <c r="D29" s="1062"/>
      <c r="E29" s="1110" t="s">
        <v>395</v>
      </c>
      <c r="F29" s="1110"/>
      <c r="G29" s="1110"/>
      <c r="H29" s="1110"/>
      <c r="I29" s="1110"/>
      <c r="J29" s="1110"/>
      <c r="K29" s="1110"/>
      <c r="L29" s="1110"/>
      <c r="M29" s="1110"/>
      <c r="N29" s="1110"/>
      <c r="O29" s="1071">
        <f>'表２'!N29</f>
      </c>
      <c r="P29" s="1072"/>
      <c r="Q29" s="1072"/>
      <c r="R29" s="1072"/>
      <c r="S29" s="473" t="s">
        <v>541</v>
      </c>
      <c r="T29" s="1073">
        <f>IF(ISBLANK('表２'!U29),"",'表２'!U29)</f>
      </c>
      <c r="U29" s="1074"/>
      <c r="V29" s="1074"/>
      <c r="W29" s="1117" t="s">
        <v>496</v>
      </c>
      <c r="X29" s="1118"/>
      <c r="Y29" s="1071">
        <f t="shared" si="1"/>
      </c>
      <c r="Z29" s="1072"/>
      <c r="AA29" s="1072"/>
      <c r="AB29" s="1072"/>
      <c r="AC29" s="473" t="s">
        <v>541</v>
      </c>
    </row>
    <row r="30" spans="3:29" ht="18.75" customHeight="1">
      <c r="C30" s="1061"/>
      <c r="D30" s="1062"/>
      <c r="E30" s="1110" t="s">
        <v>537</v>
      </c>
      <c r="F30" s="1110"/>
      <c r="G30" s="1110"/>
      <c r="H30" s="1110"/>
      <c r="I30" s="1110"/>
      <c r="J30" s="1110"/>
      <c r="K30" s="1110"/>
      <c r="L30" s="1110"/>
      <c r="M30" s="1110"/>
      <c r="N30" s="1110"/>
      <c r="O30" s="1071">
        <f>'表２'!N30</f>
      </c>
      <c r="P30" s="1072"/>
      <c r="Q30" s="1072"/>
      <c r="R30" s="1072"/>
      <c r="S30" s="458" t="s">
        <v>90</v>
      </c>
      <c r="T30" s="1073">
        <f>IF(ISBLANK('表２'!U30),"",'表２'!U30)</f>
      </c>
      <c r="U30" s="1074"/>
      <c r="V30" s="1074"/>
      <c r="W30" s="1075" t="s">
        <v>496</v>
      </c>
      <c r="X30" s="1076"/>
      <c r="Y30" s="1071">
        <f t="shared" si="1"/>
      </c>
      <c r="Z30" s="1072"/>
      <c r="AA30" s="1072"/>
      <c r="AB30" s="1072"/>
      <c r="AC30" s="475" t="s">
        <v>19</v>
      </c>
    </row>
    <row r="31" spans="3:29" ht="18.75" customHeight="1">
      <c r="C31" s="1061"/>
      <c r="D31" s="1062"/>
      <c r="E31" s="1110" t="s">
        <v>534</v>
      </c>
      <c r="F31" s="1110"/>
      <c r="G31" s="1110"/>
      <c r="H31" s="1110"/>
      <c r="I31" s="1110"/>
      <c r="J31" s="1110"/>
      <c r="K31" s="1110"/>
      <c r="L31" s="1110"/>
      <c r="M31" s="1110"/>
      <c r="N31" s="1110"/>
      <c r="O31" s="1071">
        <f>'表２'!N31</f>
      </c>
      <c r="P31" s="1072"/>
      <c r="Q31" s="1072"/>
      <c r="R31" s="1072"/>
      <c r="S31" s="458" t="s">
        <v>90</v>
      </c>
      <c r="T31" s="1073">
        <f>IF(ISBLANK('表２'!U31),"",'表２'!U31)</f>
      </c>
      <c r="U31" s="1074"/>
      <c r="V31" s="1074"/>
      <c r="W31" s="1075" t="s">
        <v>496</v>
      </c>
      <c r="X31" s="1076"/>
      <c r="Y31" s="1071">
        <f t="shared" si="1"/>
      </c>
      <c r="Z31" s="1072"/>
      <c r="AA31" s="1072"/>
      <c r="AB31" s="1072"/>
      <c r="AC31" s="475" t="s">
        <v>19</v>
      </c>
    </row>
    <row r="32" spans="3:29" ht="18.75" customHeight="1">
      <c r="C32" s="1061"/>
      <c r="D32" s="1062"/>
      <c r="E32" s="1110" t="s">
        <v>512</v>
      </c>
      <c r="F32" s="1110"/>
      <c r="G32" s="1110"/>
      <c r="H32" s="1110"/>
      <c r="I32" s="1110"/>
      <c r="J32" s="1110"/>
      <c r="K32" s="1110"/>
      <c r="L32" s="1110"/>
      <c r="M32" s="1110"/>
      <c r="N32" s="1110"/>
      <c r="O32" s="1071">
        <f>'表２'!N32</f>
      </c>
      <c r="P32" s="1072"/>
      <c r="Q32" s="1072"/>
      <c r="R32" s="1072"/>
      <c r="S32" s="458" t="s">
        <v>90</v>
      </c>
      <c r="T32" s="1073">
        <f>IF(ISBLANK('表２'!U32),"",'表２'!U32)</f>
      </c>
      <c r="U32" s="1074"/>
      <c r="V32" s="1074"/>
      <c r="W32" s="1075" t="s">
        <v>496</v>
      </c>
      <c r="X32" s="1076"/>
      <c r="Y32" s="1071">
        <f t="shared" si="1"/>
      </c>
      <c r="Z32" s="1072"/>
      <c r="AA32" s="1072"/>
      <c r="AB32" s="1072"/>
      <c r="AC32" s="475" t="s">
        <v>19</v>
      </c>
    </row>
    <row r="33" spans="3:29" ht="18.75" customHeight="1">
      <c r="C33" s="1063"/>
      <c r="D33" s="1064"/>
      <c r="E33" s="1109" t="s">
        <v>513</v>
      </c>
      <c r="F33" s="1109"/>
      <c r="G33" s="1109"/>
      <c r="H33" s="1109"/>
      <c r="I33" s="1109"/>
      <c r="J33" s="1109"/>
      <c r="K33" s="1109"/>
      <c r="L33" s="1109"/>
      <c r="M33" s="1109"/>
      <c r="N33" s="1109"/>
      <c r="O33" s="1065">
        <f>'表２'!N33</f>
      </c>
      <c r="P33" s="1066"/>
      <c r="Q33" s="1066"/>
      <c r="R33" s="1066"/>
      <c r="S33" s="471" t="s">
        <v>90</v>
      </c>
      <c r="T33" s="1067">
        <f>IF(ISBLANK('表２'!U33),"",'表２'!U33)</f>
      </c>
      <c r="U33" s="1068"/>
      <c r="V33" s="1068"/>
      <c r="W33" s="1069" t="s">
        <v>496</v>
      </c>
      <c r="X33" s="1070"/>
      <c r="Y33" s="1065">
        <f t="shared" si="1"/>
      </c>
      <c r="Z33" s="1066"/>
      <c r="AA33" s="1066"/>
      <c r="AB33" s="1066"/>
      <c r="AC33" s="476" t="s">
        <v>19</v>
      </c>
    </row>
    <row r="34" spans="3:29" ht="9" customHeight="1">
      <c r="C34" s="459"/>
      <c r="D34" s="459"/>
      <c r="E34" s="459"/>
      <c r="F34" s="460"/>
      <c r="G34" s="460"/>
      <c r="H34" s="460"/>
      <c r="I34" s="460"/>
      <c r="J34" s="460"/>
      <c r="K34" s="460"/>
      <c r="L34" s="460"/>
      <c r="M34" s="460"/>
      <c r="N34" s="460"/>
      <c r="O34" s="461"/>
      <c r="P34" s="461"/>
      <c r="Q34" s="461"/>
      <c r="R34" s="461"/>
      <c r="S34" s="456"/>
      <c r="T34" s="462"/>
      <c r="U34" s="462"/>
      <c r="V34" s="462"/>
      <c r="W34" s="456"/>
      <c r="X34" s="456"/>
      <c r="Y34" s="461"/>
      <c r="Z34" s="461"/>
      <c r="AA34" s="461"/>
      <c r="AB34" s="461"/>
      <c r="AC34" s="463"/>
    </row>
    <row r="35" spans="3:36" ht="27.75" customHeight="1">
      <c r="C35" s="455" t="s">
        <v>528</v>
      </c>
      <c r="AG35" s="465"/>
      <c r="AJ35" s="465"/>
    </row>
    <row r="36" spans="3:29" ht="18.75" customHeight="1" thickBot="1">
      <c r="C36" s="1100" t="s">
        <v>516</v>
      </c>
      <c r="D36" s="1101"/>
      <c r="E36" s="1101"/>
      <c r="F36" s="1101"/>
      <c r="G36" s="1101"/>
      <c r="H36" s="1101"/>
      <c r="I36" s="1101"/>
      <c r="J36" s="1101"/>
      <c r="K36" s="1101"/>
      <c r="L36" s="1101"/>
      <c r="M36" s="1101"/>
      <c r="N36" s="1102"/>
      <c r="O36" s="1103" t="s">
        <v>517</v>
      </c>
      <c r="P36" s="1103"/>
      <c r="Q36" s="1103"/>
      <c r="R36" s="1103"/>
      <c r="S36" s="1103"/>
      <c r="T36" s="1103"/>
      <c r="U36" s="1103"/>
      <c r="V36" s="1103"/>
      <c r="W36" s="1103" t="s">
        <v>518</v>
      </c>
      <c r="X36" s="1103"/>
      <c r="Y36" s="1103"/>
      <c r="Z36" s="1103"/>
      <c r="AA36" s="1103"/>
      <c r="AB36" s="1103"/>
      <c r="AC36" s="1103"/>
    </row>
    <row r="37" spans="3:29" ht="18" customHeight="1" thickTop="1">
      <c r="C37" s="466">
        <v>1</v>
      </c>
      <c r="D37" s="1104" t="s">
        <v>521</v>
      </c>
      <c r="E37" s="1104"/>
      <c r="F37" s="1104"/>
      <c r="G37" s="1104"/>
      <c r="H37" s="1104"/>
      <c r="I37" s="1104"/>
      <c r="J37" s="1104"/>
      <c r="K37" s="1104"/>
      <c r="L37" s="1104"/>
      <c r="M37" s="1104"/>
      <c r="N37" s="1104"/>
      <c r="O37" s="1105">
        <f>'表１'!S10+'表１'!S11+'表１'!S12+'表１'!S15+'表１'!S16+'表１'!S17+'表１'!S23+'表１'!S33+'表１'!S29</f>
        <v>0</v>
      </c>
      <c r="P37" s="1105"/>
      <c r="Q37" s="1105"/>
      <c r="R37" s="1105"/>
      <c r="S37" s="1105"/>
      <c r="T37" s="1106"/>
      <c r="U37" s="1107" t="s">
        <v>229</v>
      </c>
      <c r="V37" s="1108"/>
      <c r="W37" s="1086">
        <f>'表１'!AE10+'表１'!AE11+'表１'!AE12+'表１'!AE15+'表１'!AE16+'表１'!AE17+'表１'!AE23+'表１'!AE29+'表１'!AE33</f>
        <v>0</v>
      </c>
      <c r="X37" s="1086"/>
      <c r="Y37" s="1086"/>
      <c r="Z37" s="1086"/>
      <c r="AA37" s="1086"/>
      <c r="AB37" s="1087"/>
      <c r="AC37" s="467" t="s">
        <v>519</v>
      </c>
    </row>
    <row r="38" spans="3:29" ht="18" customHeight="1">
      <c r="C38" s="468">
        <v>2</v>
      </c>
      <c r="D38" s="1099" t="s">
        <v>511</v>
      </c>
      <c r="E38" s="1099"/>
      <c r="F38" s="1099"/>
      <c r="G38" s="1099"/>
      <c r="H38" s="1099"/>
      <c r="I38" s="1099"/>
      <c r="J38" s="1099"/>
      <c r="K38" s="1099"/>
      <c r="L38" s="1099"/>
      <c r="M38" s="1099"/>
      <c r="N38" s="1099"/>
      <c r="O38" s="1086">
        <f>'表１'!S24+'表１'!S25+'表１'!S34+'表１'!S35</f>
        <v>0</v>
      </c>
      <c r="P38" s="1086"/>
      <c r="Q38" s="1086"/>
      <c r="R38" s="1086"/>
      <c r="S38" s="1086"/>
      <c r="T38" s="1087"/>
      <c r="U38" s="1076" t="s">
        <v>229</v>
      </c>
      <c r="V38" s="1098"/>
      <c r="W38" s="1086">
        <f>'表１'!AE24+'表１'!AE25+'表１'!AE34+'表１'!AE35</f>
        <v>0</v>
      </c>
      <c r="X38" s="1086"/>
      <c r="Y38" s="1086"/>
      <c r="Z38" s="1086"/>
      <c r="AA38" s="1086"/>
      <c r="AB38" s="1087"/>
      <c r="AC38" s="458" t="s">
        <v>519</v>
      </c>
    </row>
    <row r="39" spans="3:29" ht="18" customHeight="1">
      <c r="C39" s="468">
        <v>3</v>
      </c>
      <c r="D39" s="1099" t="s">
        <v>520</v>
      </c>
      <c r="E39" s="1099"/>
      <c r="F39" s="1099"/>
      <c r="G39" s="1099"/>
      <c r="H39" s="1099"/>
      <c r="I39" s="1099"/>
      <c r="J39" s="1099"/>
      <c r="K39" s="1099"/>
      <c r="L39" s="1099"/>
      <c r="M39" s="1099"/>
      <c r="N39" s="1099"/>
      <c r="O39" s="1086">
        <f>'表１'!S22+'表１'!S32</f>
        <v>0</v>
      </c>
      <c r="P39" s="1086"/>
      <c r="Q39" s="1086"/>
      <c r="R39" s="1086"/>
      <c r="S39" s="1086"/>
      <c r="T39" s="1087"/>
      <c r="U39" s="1088" t="s">
        <v>263</v>
      </c>
      <c r="V39" s="1089"/>
      <c r="W39" s="1086">
        <f>'表１'!AE22+'表１'!AE32</f>
        <v>0</v>
      </c>
      <c r="X39" s="1086"/>
      <c r="Y39" s="1086"/>
      <c r="Z39" s="1086"/>
      <c r="AA39" s="1086"/>
      <c r="AB39" s="1087"/>
      <c r="AC39" s="458" t="s">
        <v>519</v>
      </c>
    </row>
    <row r="40" spans="3:29" ht="18" customHeight="1">
      <c r="C40" s="469">
        <v>4</v>
      </c>
      <c r="D40" s="1085" t="s">
        <v>539</v>
      </c>
      <c r="E40" s="1085"/>
      <c r="F40" s="1085"/>
      <c r="G40" s="1085"/>
      <c r="H40" s="1085"/>
      <c r="I40" s="1085"/>
      <c r="J40" s="1085"/>
      <c r="K40" s="1085"/>
      <c r="L40" s="1085"/>
      <c r="M40" s="1085"/>
      <c r="N40" s="1085"/>
      <c r="O40" s="1086">
        <f>'表１'!S26+'表１'!S36</f>
        <v>0</v>
      </c>
      <c r="P40" s="1086"/>
      <c r="Q40" s="1086"/>
      <c r="R40" s="1086"/>
      <c r="S40" s="1086"/>
      <c r="T40" s="1087"/>
      <c r="U40" s="1076" t="s">
        <v>229</v>
      </c>
      <c r="V40" s="1098"/>
      <c r="W40" s="1086">
        <f>'表１'!AE26+'表１'!AE36</f>
        <v>0</v>
      </c>
      <c r="X40" s="1086"/>
      <c r="Y40" s="1086"/>
      <c r="Z40" s="1086"/>
      <c r="AA40" s="1086"/>
      <c r="AB40" s="1087"/>
      <c r="AC40" s="458" t="s">
        <v>519</v>
      </c>
    </row>
    <row r="41" spans="3:29" ht="18" customHeight="1">
      <c r="C41" s="469">
        <v>5</v>
      </c>
      <c r="D41" s="1085" t="s">
        <v>522</v>
      </c>
      <c r="E41" s="1085"/>
      <c r="F41" s="1085"/>
      <c r="G41" s="1085"/>
      <c r="H41" s="1085"/>
      <c r="I41" s="1085"/>
      <c r="J41" s="1085"/>
      <c r="K41" s="1085"/>
      <c r="L41" s="1085"/>
      <c r="M41" s="1085"/>
      <c r="N41" s="1085"/>
      <c r="O41" s="1086">
        <f>'表１'!S20+'表１'!S30</f>
        <v>0</v>
      </c>
      <c r="P41" s="1086"/>
      <c r="Q41" s="1086"/>
      <c r="R41" s="1086"/>
      <c r="S41" s="1086"/>
      <c r="T41" s="1087"/>
      <c r="U41" s="1092" t="s">
        <v>3</v>
      </c>
      <c r="V41" s="1088"/>
      <c r="W41" s="1086">
        <f>IF(O41=0,"",'表１'!AE20+'表１'!AE30)</f>
      </c>
      <c r="X41" s="1086"/>
      <c r="Y41" s="1086"/>
      <c r="Z41" s="1086"/>
      <c r="AA41" s="1086"/>
      <c r="AB41" s="1087"/>
      <c r="AC41" s="458" t="s">
        <v>519</v>
      </c>
    </row>
    <row r="42" spans="3:29" ht="18" customHeight="1">
      <c r="C42" s="469">
        <v>6</v>
      </c>
      <c r="D42" s="1085" t="s">
        <v>523</v>
      </c>
      <c r="E42" s="1085"/>
      <c r="F42" s="1085"/>
      <c r="G42" s="1085"/>
      <c r="H42" s="1085"/>
      <c r="I42" s="1085"/>
      <c r="J42" s="1085"/>
      <c r="K42" s="1085"/>
      <c r="L42" s="1085"/>
      <c r="M42" s="1085"/>
      <c r="N42" s="1085"/>
      <c r="O42" s="1086">
        <f>'表１'!S21+'表１'!S31</f>
        <v>0</v>
      </c>
      <c r="P42" s="1086"/>
      <c r="Q42" s="1086"/>
      <c r="R42" s="1086"/>
      <c r="S42" s="1086"/>
      <c r="T42" s="1087"/>
      <c r="U42" s="1088" t="s">
        <v>524</v>
      </c>
      <c r="V42" s="1089"/>
      <c r="W42" s="1090">
        <f>IF(O42=0,"",'表１'!AB13+'表１'!AB29)</f>
      </c>
      <c r="X42" s="1090"/>
      <c r="Y42" s="1090"/>
      <c r="Z42" s="1090"/>
      <c r="AA42" s="1090"/>
      <c r="AB42" s="1091"/>
      <c r="AC42" s="458" t="s">
        <v>519</v>
      </c>
    </row>
    <row r="43" spans="3:29" ht="18" customHeight="1">
      <c r="C43" s="470">
        <v>7</v>
      </c>
      <c r="D43" s="1093" t="s">
        <v>105</v>
      </c>
      <c r="E43" s="1093"/>
      <c r="F43" s="1093"/>
      <c r="G43" s="1093"/>
      <c r="H43" s="1093"/>
      <c r="I43" s="1093"/>
      <c r="J43" s="1093"/>
      <c r="K43" s="1093"/>
      <c r="L43" s="1093"/>
      <c r="M43" s="1093"/>
      <c r="N43" s="1093"/>
      <c r="O43" s="1094"/>
      <c r="P43" s="1094"/>
      <c r="Q43" s="1094"/>
      <c r="R43" s="1094"/>
      <c r="S43" s="1094"/>
      <c r="T43" s="1095"/>
      <c r="U43" s="1096"/>
      <c r="V43" s="1097"/>
      <c r="W43" s="1094"/>
      <c r="X43" s="1094"/>
      <c r="Y43" s="1094"/>
      <c r="Z43" s="1094"/>
      <c r="AA43" s="1094"/>
      <c r="AB43" s="1095"/>
      <c r="AC43" s="471" t="s">
        <v>519</v>
      </c>
    </row>
    <row r="44" spans="15:29" ht="18.75" customHeight="1">
      <c r="O44" s="1077" t="s">
        <v>525</v>
      </c>
      <c r="P44" s="1078"/>
      <c r="Q44" s="1078"/>
      <c r="R44" s="1078"/>
      <c r="S44" s="1078"/>
      <c r="T44" s="1078"/>
      <c r="U44" s="1078"/>
      <c r="V44" s="1078"/>
      <c r="W44" s="1079">
        <f>IF(SUM(W37:AB43)=0,"",SUM(W37:AB43))</f>
      </c>
      <c r="X44" s="1080"/>
      <c r="Y44" s="1080"/>
      <c r="Z44" s="1080"/>
      <c r="AA44" s="1080"/>
      <c r="AB44" s="1080"/>
      <c r="AC44" s="472" t="s">
        <v>519</v>
      </c>
    </row>
    <row r="45" spans="15:29" ht="18.75" customHeight="1">
      <c r="O45" s="1077" t="s">
        <v>526</v>
      </c>
      <c r="P45" s="1078"/>
      <c r="Q45" s="1078"/>
      <c r="R45" s="1078"/>
      <c r="S45" s="1078"/>
      <c r="T45" s="1078"/>
      <c r="U45" s="1078"/>
      <c r="V45" s="1078"/>
      <c r="W45" s="1081">
        <f>IF(ISBLANK('表２'!U36),"",'表２'!U36)</f>
      </c>
      <c r="X45" s="1082"/>
      <c r="Y45" s="1082"/>
      <c r="Z45" s="1082"/>
      <c r="AA45" s="1082"/>
      <c r="AB45" s="1082"/>
      <c r="AC45" s="479" t="s">
        <v>527</v>
      </c>
    </row>
    <row r="46" spans="15:29" ht="24" customHeight="1">
      <c r="O46" s="1083" t="s">
        <v>528</v>
      </c>
      <c r="P46" s="1084"/>
      <c r="Q46" s="1084"/>
      <c r="R46" s="1084"/>
      <c r="S46" s="1084"/>
      <c r="T46" s="1084"/>
      <c r="U46" s="1084"/>
      <c r="V46" s="1084"/>
      <c r="W46" s="1079">
        <f>IF(COUNT(W45)=0,"",W44*(100-W45)/100)</f>
      </c>
      <c r="X46" s="1080"/>
      <c r="Y46" s="1080"/>
      <c r="Z46" s="1080"/>
      <c r="AA46" s="1080"/>
      <c r="AB46" s="1080"/>
      <c r="AC46" s="494" t="s">
        <v>548</v>
      </c>
    </row>
    <row r="47" ht="15.75" customHeight="1"/>
    <row r="48" ht="15.75" customHeight="1"/>
    <row r="49" ht="13.5" customHeight="1"/>
  </sheetData>
  <sheetProtection/>
  <mergeCells count="164">
    <mergeCell ref="E17:N17"/>
    <mergeCell ref="O17:R17"/>
    <mergeCell ref="T17:V17"/>
    <mergeCell ref="W17:X17"/>
    <mergeCell ref="E16:N16"/>
    <mergeCell ref="O16:R16"/>
    <mergeCell ref="E24:N24"/>
    <mergeCell ref="C2:AC2"/>
    <mergeCell ref="D4:K4"/>
    <mergeCell ref="L4:AB4"/>
    <mergeCell ref="D5:K5"/>
    <mergeCell ref="L5:AB5"/>
    <mergeCell ref="D19:D25"/>
    <mergeCell ref="E20:N20"/>
    <mergeCell ref="O20:R20"/>
    <mergeCell ref="T20:V20"/>
    <mergeCell ref="D6:K6"/>
    <mergeCell ref="L6:N6"/>
    <mergeCell ref="S6:U6"/>
    <mergeCell ref="D7:K7"/>
    <mergeCell ref="L7:N7"/>
    <mergeCell ref="E19:N19"/>
    <mergeCell ref="S7:U7"/>
    <mergeCell ref="O19:R19"/>
    <mergeCell ref="T19:V19"/>
    <mergeCell ref="E14:N14"/>
    <mergeCell ref="X7:Y7"/>
    <mergeCell ref="C10:N10"/>
    <mergeCell ref="O10:S10"/>
    <mergeCell ref="T10:X10"/>
    <mergeCell ref="Y10:AC10"/>
    <mergeCell ref="Y14:AB14"/>
    <mergeCell ref="T13:V13"/>
    <mergeCell ref="D11:D18"/>
    <mergeCell ref="E11:AC11"/>
    <mergeCell ref="Y17:AB17"/>
    <mergeCell ref="E23:N23"/>
    <mergeCell ref="E25:N25"/>
    <mergeCell ref="E12:N12"/>
    <mergeCell ref="E15:AC15"/>
    <mergeCell ref="E18:N18"/>
    <mergeCell ref="T16:V16"/>
    <mergeCell ref="W16:X16"/>
    <mergeCell ref="W14:X14"/>
    <mergeCell ref="Y12:AB12"/>
    <mergeCell ref="Y25:AB25"/>
    <mergeCell ref="E13:N13"/>
    <mergeCell ref="O13:R13"/>
    <mergeCell ref="E22:N22"/>
    <mergeCell ref="W19:X19"/>
    <mergeCell ref="Y19:AB19"/>
    <mergeCell ref="O12:R12"/>
    <mergeCell ref="T12:V12"/>
    <mergeCell ref="W12:X12"/>
    <mergeCell ref="W13:X13"/>
    <mergeCell ref="O14:R14"/>
    <mergeCell ref="T14:V14"/>
    <mergeCell ref="Y13:AB13"/>
    <mergeCell ref="O23:R23"/>
    <mergeCell ref="T23:V23"/>
    <mergeCell ref="W23:X23"/>
    <mergeCell ref="Y23:AB23"/>
    <mergeCell ref="Y20:AB20"/>
    <mergeCell ref="W20:X20"/>
    <mergeCell ref="Y16:AB16"/>
    <mergeCell ref="E21:N21"/>
    <mergeCell ref="O21:R21"/>
    <mergeCell ref="T21:V21"/>
    <mergeCell ref="W21:X21"/>
    <mergeCell ref="Y21:AB21"/>
    <mergeCell ref="E26:N26"/>
    <mergeCell ref="O26:R26"/>
    <mergeCell ref="T26:V26"/>
    <mergeCell ref="W26:X26"/>
    <mergeCell ref="Y26:AB26"/>
    <mergeCell ref="E27:N27"/>
    <mergeCell ref="O27:R27"/>
    <mergeCell ref="T27:V27"/>
    <mergeCell ref="W27:X27"/>
    <mergeCell ref="Y27:AB27"/>
    <mergeCell ref="E28:N28"/>
    <mergeCell ref="O28:R28"/>
    <mergeCell ref="T28:V28"/>
    <mergeCell ref="W28:X28"/>
    <mergeCell ref="Y28:AB28"/>
    <mergeCell ref="E29:N29"/>
    <mergeCell ref="W29:X29"/>
    <mergeCell ref="E30:N30"/>
    <mergeCell ref="O30:R30"/>
    <mergeCell ref="T30:V30"/>
    <mergeCell ref="W30:X30"/>
    <mergeCell ref="Y30:AB30"/>
    <mergeCell ref="O32:R32"/>
    <mergeCell ref="T32:V32"/>
    <mergeCell ref="W32:X32"/>
    <mergeCell ref="Y32:AB32"/>
    <mergeCell ref="E31:N31"/>
    <mergeCell ref="Y31:AB31"/>
    <mergeCell ref="O31:R31"/>
    <mergeCell ref="T31:V31"/>
    <mergeCell ref="W31:X31"/>
    <mergeCell ref="O24:R24"/>
    <mergeCell ref="T24:V24"/>
    <mergeCell ref="W24:X24"/>
    <mergeCell ref="Y24:AB24"/>
    <mergeCell ref="O29:R29"/>
    <mergeCell ref="T29:V29"/>
    <mergeCell ref="Y29:AB29"/>
    <mergeCell ref="W25:X25"/>
    <mergeCell ref="T25:V25"/>
    <mergeCell ref="O25:R25"/>
    <mergeCell ref="E33:N33"/>
    <mergeCell ref="O33:R33"/>
    <mergeCell ref="T33:V33"/>
    <mergeCell ref="W33:X33"/>
    <mergeCell ref="Y33:AB33"/>
    <mergeCell ref="E32:N32"/>
    <mergeCell ref="C36:N36"/>
    <mergeCell ref="O36:V36"/>
    <mergeCell ref="W36:AC36"/>
    <mergeCell ref="D37:N37"/>
    <mergeCell ref="O37:T37"/>
    <mergeCell ref="U37:V37"/>
    <mergeCell ref="W37:AB37"/>
    <mergeCell ref="O38:T38"/>
    <mergeCell ref="U38:V38"/>
    <mergeCell ref="W38:AB38"/>
    <mergeCell ref="D39:N39"/>
    <mergeCell ref="O39:T39"/>
    <mergeCell ref="U39:V39"/>
    <mergeCell ref="W39:AB39"/>
    <mergeCell ref="D38:N38"/>
    <mergeCell ref="D43:N43"/>
    <mergeCell ref="O43:T43"/>
    <mergeCell ref="U43:V43"/>
    <mergeCell ref="W43:AB43"/>
    <mergeCell ref="D40:N40"/>
    <mergeCell ref="O40:T40"/>
    <mergeCell ref="U40:V40"/>
    <mergeCell ref="W40:AB40"/>
    <mergeCell ref="D41:N41"/>
    <mergeCell ref="O41:T41"/>
    <mergeCell ref="D42:N42"/>
    <mergeCell ref="O42:T42"/>
    <mergeCell ref="U42:V42"/>
    <mergeCell ref="W42:AB42"/>
    <mergeCell ref="U41:V41"/>
    <mergeCell ref="W41:AB41"/>
    <mergeCell ref="O44:V44"/>
    <mergeCell ref="W44:AB44"/>
    <mergeCell ref="O45:V45"/>
    <mergeCell ref="W45:AB45"/>
    <mergeCell ref="O46:V46"/>
    <mergeCell ref="W46:AB46"/>
    <mergeCell ref="C11:C25"/>
    <mergeCell ref="C26:D33"/>
    <mergeCell ref="O18:R18"/>
    <mergeCell ref="T18:V18"/>
    <mergeCell ref="W18:X18"/>
    <mergeCell ref="Y18:AB18"/>
    <mergeCell ref="O22:R22"/>
    <mergeCell ref="T22:V22"/>
    <mergeCell ref="W22:X22"/>
    <mergeCell ref="Y22:AB22"/>
  </mergeCells>
  <printOptions/>
  <pageMargins left="0.5905511811023623" right="0.5905511811023623" top="0.5118110236220472" bottom="0.5118110236220472" header="0.31496062992125984" footer="0.2755905511811024"/>
  <pageSetup horizontalDpi="600" verticalDpi="600" orientation="portrait" paperSize="9" r:id="rId2"/>
  <headerFooter scaleWithDoc="0" alignWithMargins="0">
    <oddFooter>&amp;L&amp;9 2024.03.01&amp;C-14-</oddFooter>
    <firstFooter>&amp;L&amp;9 2013.10</first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F53"/>
  <sheetViews>
    <sheetView workbookViewId="0" topLeftCell="A1">
      <selection activeCell="A7" sqref="A7"/>
    </sheetView>
  </sheetViews>
  <sheetFormatPr defaultColWidth="9.00390625" defaultRowHeight="13.5"/>
  <cols>
    <col min="1" max="3" width="3.625" style="15" customWidth="1"/>
    <col min="4" max="4" width="3.625" style="20" customWidth="1"/>
    <col min="5" max="5" width="90.75390625" style="14" customWidth="1"/>
    <col min="6" max="6" width="6.00390625" style="5" customWidth="1"/>
    <col min="7" max="16384" width="9.00390625" style="5" customWidth="1"/>
  </cols>
  <sheetData>
    <row r="1" spans="1:5" ht="23.25" customHeight="1">
      <c r="A1" s="534" t="s">
        <v>89</v>
      </c>
      <c r="B1" s="535"/>
      <c r="C1" s="535"/>
      <c r="D1" s="535"/>
      <c r="E1" s="535"/>
    </row>
    <row r="2" spans="1:5" s="10" customFormat="1" ht="19.5" customHeight="1">
      <c r="A2" s="6" t="s">
        <v>393</v>
      </c>
      <c r="B2" s="6"/>
      <c r="C2" s="7"/>
      <c r="D2" s="8"/>
      <c r="E2" s="9"/>
    </row>
    <row r="3" spans="1:6" s="336" customFormat="1" ht="14.25" customHeight="1">
      <c r="A3" s="332" t="s">
        <v>446</v>
      </c>
      <c r="B3" s="333"/>
      <c r="C3" s="333"/>
      <c r="D3" s="334"/>
      <c r="E3" s="335"/>
      <c r="F3" s="334"/>
    </row>
    <row r="4" spans="1:4" ht="25.5" customHeight="1">
      <c r="A4" s="331" t="s">
        <v>85</v>
      </c>
      <c r="B4" s="331"/>
      <c r="C4" s="12"/>
      <c r="D4" s="13"/>
    </row>
    <row r="5" spans="1:6" s="338" customFormat="1" ht="22.5" customHeight="1">
      <c r="A5" s="357" t="s">
        <v>41</v>
      </c>
      <c r="B5" s="358" t="s">
        <v>42</v>
      </c>
      <c r="C5" s="359" t="s">
        <v>347</v>
      </c>
      <c r="D5" s="360" t="s">
        <v>43</v>
      </c>
      <c r="E5" s="361" t="s">
        <v>348</v>
      </c>
      <c r="F5" s="337" t="s">
        <v>349</v>
      </c>
    </row>
    <row r="6" spans="1:6" ht="22.5" customHeight="1">
      <c r="A6" s="536" t="s">
        <v>147</v>
      </c>
      <c r="B6" s="537"/>
      <c r="C6" s="537"/>
      <c r="D6" s="537"/>
      <c r="E6" s="537"/>
      <c r="F6" s="356"/>
    </row>
    <row r="7" spans="1:6" ht="30" customHeight="1">
      <c r="A7" s="340"/>
      <c r="B7" s="341"/>
      <c r="C7" s="342" t="s">
        <v>30</v>
      </c>
      <c r="D7" s="343" t="s">
        <v>152</v>
      </c>
      <c r="E7" s="344" t="s">
        <v>399</v>
      </c>
      <c r="F7" s="339"/>
    </row>
    <row r="8" spans="1:6" ht="19.5" customHeight="1">
      <c r="A8" s="340"/>
      <c r="B8" s="341"/>
      <c r="C8" s="362" t="s">
        <v>30</v>
      </c>
      <c r="D8" s="345" t="s">
        <v>153</v>
      </c>
      <c r="E8" s="344" t="s">
        <v>350</v>
      </c>
      <c r="F8" s="339"/>
    </row>
    <row r="9" spans="1:6" ht="19.5" customHeight="1">
      <c r="A9" s="340"/>
      <c r="B9" s="341"/>
      <c r="C9" s="362" t="s">
        <v>30</v>
      </c>
      <c r="D9" s="345" t="s">
        <v>154</v>
      </c>
      <c r="E9" s="344" t="s">
        <v>351</v>
      </c>
      <c r="F9" s="339"/>
    </row>
    <row r="10" spans="1:6" s="17" customFormat="1" ht="22.5" customHeight="1">
      <c r="A10" s="538" t="s">
        <v>148</v>
      </c>
      <c r="B10" s="533"/>
      <c r="C10" s="533"/>
      <c r="D10" s="533"/>
      <c r="E10" s="533"/>
      <c r="F10" s="346"/>
    </row>
    <row r="11" spans="1:6" s="17" customFormat="1" ht="43.5" customHeight="1">
      <c r="A11" s="347"/>
      <c r="B11" s="348"/>
      <c r="C11" s="342" t="s">
        <v>30</v>
      </c>
      <c r="D11" s="349" t="s">
        <v>152</v>
      </c>
      <c r="E11" s="350" t="s">
        <v>400</v>
      </c>
      <c r="F11" s="346"/>
    </row>
    <row r="12" spans="1:6" ht="22.5" customHeight="1">
      <c r="A12" s="532" t="s">
        <v>48</v>
      </c>
      <c r="B12" s="533"/>
      <c r="C12" s="533"/>
      <c r="D12" s="533"/>
      <c r="E12" s="533"/>
      <c r="F12" s="339"/>
    </row>
    <row r="13" spans="1:6" ht="19.5" customHeight="1">
      <c r="A13" s="340"/>
      <c r="B13" s="341"/>
      <c r="C13" s="342" t="s">
        <v>30</v>
      </c>
      <c r="D13" s="343" t="s">
        <v>155</v>
      </c>
      <c r="E13" s="344" t="s">
        <v>352</v>
      </c>
      <c r="F13" s="339"/>
    </row>
    <row r="14" spans="1:6" ht="19.5" customHeight="1">
      <c r="A14" s="340"/>
      <c r="B14" s="341"/>
      <c r="C14" s="342" t="s">
        <v>30</v>
      </c>
      <c r="D14" s="345" t="s">
        <v>156</v>
      </c>
      <c r="E14" s="344" t="s">
        <v>353</v>
      </c>
      <c r="F14" s="339"/>
    </row>
    <row r="15" spans="1:6" ht="19.5" customHeight="1">
      <c r="A15" s="340"/>
      <c r="B15" s="341"/>
      <c r="C15" s="342" t="s">
        <v>30</v>
      </c>
      <c r="D15" s="345" t="s">
        <v>157</v>
      </c>
      <c r="E15" s="344" t="s">
        <v>354</v>
      </c>
      <c r="F15" s="339"/>
    </row>
    <row r="16" spans="1:6" ht="22.5" customHeight="1">
      <c r="A16" s="532" t="s">
        <v>49</v>
      </c>
      <c r="B16" s="533"/>
      <c r="C16" s="533"/>
      <c r="D16" s="533"/>
      <c r="E16" s="533"/>
      <c r="F16" s="339"/>
    </row>
    <row r="17" spans="1:6" ht="19.5" customHeight="1">
      <c r="A17" s="340"/>
      <c r="B17" s="341"/>
      <c r="C17" s="342" t="s">
        <v>30</v>
      </c>
      <c r="D17" s="343" t="s">
        <v>158</v>
      </c>
      <c r="E17" s="344" t="s">
        <v>355</v>
      </c>
      <c r="F17" s="339"/>
    </row>
    <row r="18" spans="1:6" ht="31.5" customHeight="1">
      <c r="A18" s="340"/>
      <c r="B18" s="341"/>
      <c r="C18" s="342" t="s">
        <v>30</v>
      </c>
      <c r="D18" s="345" t="s">
        <v>140</v>
      </c>
      <c r="E18" s="344" t="s">
        <v>401</v>
      </c>
      <c r="F18" s="339"/>
    </row>
    <row r="19" spans="1:6" ht="30" customHeight="1">
      <c r="A19" s="351"/>
      <c r="B19" s="352"/>
      <c r="C19" s="363" t="s">
        <v>30</v>
      </c>
      <c r="D19" s="353" t="s">
        <v>159</v>
      </c>
      <c r="E19" s="354" t="s">
        <v>402</v>
      </c>
      <c r="F19" s="355"/>
    </row>
    <row r="20" spans="1:4" ht="24" customHeight="1">
      <c r="A20" s="331" t="s">
        <v>86</v>
      </c>
      <c r="B20" s="11"/>
      <c r="C20" s="12"/>
      <c r="D20" s="13"/>
    </row>
    <row r="21" spans="1:6" s="338" customFormat="1" ht="22.5" customHeight="1">
      <c r="A21" s="357" t="s">
        <v>41</v>
      </c>
      <c r="B21" s="358" t="s">
        <v>42</v>
      </c>
      <c r="C21" s="359" t="s">
        <v>347</v>
      </c>
      <c r="D21" s="360" t="s">
        <v>43</v>
      </c>
      <c r="E21" s="361" t="s">
        <v>348</v>
      </c>
      <c r="F21" s="337" t="s">
        <v>349</v>
      </c>
    </row>
    <row r="22" spans="1:6" ht="22.5" customHeight="1">
      <c r="A22" s="539" t="s">
        <v>149</v>
      </c>
      <c r="B22" s="540"/>
      <c r="C22" s="540"/>
      <c r="D22" s="540"/>
      <c r="E22" s="540"/>
      <c r="F22" s="364"/>
    </row>
    <row r="23" spans="1:6" ht="19.5" customHeight="1">
      <c r="A23" s="340"/>
      <c r="B23" s="341"/>
      <c r="C23" s="342" t="s">
        <v>30</v>
      </c>
      <c r="D23" s="343" t="s">
        <v>158</v>
      </c>
      <c r="E23" s="344" t="s">
        <v>360</v>
      </c>
      <c r="F23" s="365" t="s">
        <v>356</v>
      </c>
    </row>
    <row r="24" spans="1:6" ht="19.5" customHeight="1">
      <c r="A24" s="340"/>
      <c r="B24" s="341"/>
      <c r="C24" s="342" t="s">
        <v>30</v>
      </c>
      <c r="D24" s="343" t="s">
        <v>160</v>
      </c>
      <c r="E24" s="344" t="s">
        <v>361</v>
      </c>
      <c r="F24" s="365" t="s">
        <v>357</v>
      </c>
    </row>
    <row r="25" spans="1:6" ht="30" customHeight="1">
      <c r="A25" s="340"/>
      <c r="B25" s="341"/>
      <c r="C25" s="342" t="s">
        <v>30</v>
      </c>
      <c r="D25" s="345" t="s">
        <v>161</v>
      </c>
      <c r="E25" s="344" t="s">
        <v>403</v>
      </c>
      <c r="F25" s="339"/>
    </row>
    <row r="26" spans="1:6" ht="30" customHeight="1">
      <c r="A26" s="340"/>
      <c r="B26" s="341"/>
      <c r="C26" s="342" t="s">
        <v>30</v>
      </c>
      <c r="D26" s="345" t="s">
        <v>162</v>
      </c>
      <c r="E26" s="344" t="s">
        <v>404</v>
      </c>
      <c r="F26" s="339"/>
    </row>
    <row r="27" spans="1:6" ht="22.5" customHeight="1">
      <c r="A27" s="532" t="s">
        <v>50</v>
      </c>
      <c r="B27" s="533"/>
      <c r="C27" s="533"/>
      <c r="D27" s="533"/>
      <c r="E27" s="533"/>
      <c r="F27" s="339"/>
    </row>
    <row r="28" spans="1:6" ht="19.5" customHeight="1">
      <c r="A28" s="340"/>
      <c r="B28" s="341"/>
      <c r="C28" s="342" t="s">
        <v>30</v>
      </c>
      <c r="D28" s="343" t="s">
        <v>158</v>
      </c>
      <c r="E28" s="344" t="s">
        <v>362</v>
      </c>
      <c r="F28" s="339"/>
    </row>
    <row r="29" spans="1:6" ht="30" customHeight="1">
      <c r="A29" s="340"/>
      <c r="B29" s="341"/>
      <c r="C29" s="342" t="s">
        <v>30</v>
      </c>
      <c r="D29" s="343" t="s">
        <v>163</v>
      </c>
      <c r="E29" s="344" t="s">
        <v>405</v>
      </c>
      <c r="F29" s="365" t="s">
        <v>358</v>
      </c>
    </row>
    <row r="30" spans="1:6" ht="19.5" customHeight="1">
      <c r="A30" s="340"/>
      <c r="B30" s="341"/>
      <c r="C30" s="342" t="s">
        <v>30</v>
      </c>
      <c r="D30" s="345" t="s">
        <v>164</v>
      </c>
      <c r="E30" s="344" t="s">
        <v>363</v>
      </c>
      <c r="F30" s="339"/>
    </row>
    <row r="31" spans="1:6" ht="30" customHeight="1">
      <c r="A31" s="340"/>
      <c r="B31" s="341"/>
      <c r="C31" s="342" t="s">
        <v>30</v>
      </c>
      <c r="D31" s="345" t="s">
        <v>162</v>
      </c>
      <c r="E31" s="344" t="s">
        <v>406</v>
      </c>
      <c r="F31" s="339"/>
    </row>
    <row r="32" spans="1:6" ht="19.5" customHeight="1">
      <c r="A32" s="340"/>
      <c r="B32" s="341"/>
      <c r="C32" s="342" t="s">
        <v>30</v>
      </c>
      <c r="D32" s="345" t="s">
        <v>165</v>
      </c>
      <c r="E32" s="344" t="s">
        <v>364</v>
      </c>
      <c r="F32" s="339"/>
    </row>
    <row r="33" spans="1:6" ht="22.5" customHeight="1">
      <c r="A33" s="532" t="s">
        <v>51</v>
      </c>
      <c r="B33" s="533"/>
      <c r="C33" s="533"/>
      <c r="D33" s="533"/>
      <c r="E33" s="533"/>
      <c r="F33" s="339"/>
    </row>
    <row r="34" spans="1:6" ht="19.5" customHeight="1">
      <c r="A34" s="340"/>
      <c r="B34" s="341"/>
      <c r="C34" s="342" t="s">
        <v>30</v>
      </c>
      <c r="D34" s="343" t="s">
        <v>166</v>
      </c>
      <c r="E34" s="344" t="s">
        <v>365</v>
      </c>
      <c r="F34" s="339"/>
    </row>
    <row r="35" spans="1:6" ht="30" customHeight="1">
      <c r="A35" s="340"/>
      <c r="B35" s="341"/>
      <c r="C35" s="342" t="s">
        <v>30</v>
      </c>
      <c r="D35" s="343" t="s">
        <v>152</v>
      </c>
      <c r="E35" s="344" t="s">
        <v>407</v>
      </c>
      <c r="F35" s="339"/>
    </row>
    <row r="36" spans="1:6" ht="19.5" customHeight="1">
      <c r="A36" s="340"/>
      <c r="B36" s="341"/>
      <c r="C36" s="342" t="s">
        <v>30</v>
      </c>
      <c r="D36" s="343" t="s">
        <v>156</v>
      </c>
      <c r="E36" s="344" t="s">
        <v>366</v>
      </c>
      <c r="F36" s="339"/>
    </row>
    <row r="37" spans="1:6" ht="30" customHeight="1">
      <c r="A37" s="340"/>
      <c r="B37" s="341"/>
      <c r="C37" s="342" t="s">
        <v>30</v>
      </c>
      <c r="D37" s="345" t="s">
        <v>167</v>
      </c>
      <c r="E37" s="344" t="s">
        <v>408</v>
      </c>
      <c r="F37" s="339"/>
    </row>
    <row r="38" spans="1:6" ht="22.5" customHeight="1">
      <c r="A38" s="532" t="s">
        <v>52</v>
      </c>
      <c r="B38" s="533"/>
      <c r="C38" s="533"/>
      <c r="D38" s="533"/>
      <c r="E38" s="533"/>
      <c r="F38" s="339"/>
    </row>
    <row r="39" spans="1:6" ht="30" customHeight="1">
      <c r="A39" s="340"/>
      <c r="B39" s="341"/>
      <c r="C39" s="342" t="s">
        <v>30</v>
      </c>
      <c r="D39" s="343" t="s">
        <v>168</v>
      </c>
      <c r="E39" s="344" t="s">
        <v>409</v>
      </c>
      <c r="F39" s="339"/>
    </row>
    <row r="40" spans="1:6" ht="29.25" customHeight="1">
      <c r="A40" s="340"/>
      <c r="B40" s="341"/>
      <c r="C40" s="342" t="s">
        <v>30</v>
      </c>
      <c r="D40" s="345" t="s">
        <v>141</v>
      </c>
      <c r="E40" s="344" t="s">
        <v>410</v>
      </c>
      <c r="F40" s="339"/>
    </row>
    <row r="41" spans="1:6" ht="19.5" customHeight="1">
      <c r="A41" s="340"/>
      <c r="B41" s="341"/>
      <c r="C41" s="342" t="s">
        <v>30</v>
      </c>
      <c r="D41" s="345" t="s">
        <v>160</v>
      </c>
      <c r="E41" s="344" t="s">
        <v>367</v>
      </c>
      <c r="F41" s="366" t="s">
        <v>359</v>
      </c>
    </row>
    <row r="42" spans="1:6" ht="28.5" customHeight="1">
      <c r="A42" s="351"/>
      <c r="B42" s="352"/>
      <c r="C42" s="363" t="s">
        <v>30</v>
      </c>
      <c r="D42" s="353" t="s">
        <v>40</v>
      </c>
      <c r="E42" s="354" t="s">
        <v>411</v>
      </c>
      <c r="F42" s="355"/>
    </row>
    <row r="53" spans="4:5" ht="17.25">
      <c r="D53" s="16"/>
      <c r="E53" s="18"/>
    </row>
  </sheetData>
  <sheetProtection/>
  <mergeCells count="9">
    <mergeCell ref="A27:E27"/>
    <mergeCell ref="A33:E33"/>
    <mergeCell ref="A38:E38"/>
    <mergeCell ref="A1:E1"/>
    <mergeCell ref="A6:E6"/>
    <mergeCell ref="A10:E10"/>
    <mergeCell ref="A12:E12"/>
    <mergeCell ref="A16:E16"/>
    <mergeCell ref="A22:E22"/>
  </mergeCells>
  <printOptions/>
  <pageMargins left="0.6692913385826772" right="0.1968503937007874" top="0.3937007874015748" bottom="0.5118110236220472" header="0.31496062992125984" footer="0.2755905511811024"/>
  <pageSetup fitToHeight="1" fitToWidth="1" horizontalDpi="300" verticalDpi="300" orientation="portrait" paperSize="9" scale="83" r:id="rId3"/>
  <headerFooter scaleWithDoc="0" alignWithMargins="0">
    <oddFooter>&amp;L&amp;9 2024.03.01&amp;C-1-</oddFooter>
  </headerFooter>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workbookViewId="0" topLeftCell="A1">
      <selection activeCell="A4" sqref="A4"/>
    </sheetView>
  </sheetViews>
  <sheetFormatPr defaultColWidth="9.00390625" defaultRowHeight="13.5"/>
  <cols>
    <col min="1" max="2" width="3.625" style="15" customWidth="1"/>
    <col min="3" max="4" width="3.625" style="20" customWidth="1"/>
    <col min="5" max="5" width="91.125" style="14" customWidth="1"/>
    <col min="6" max="6" width="6.00390625" style="5" customWidth="1"/>
    <col min="7" max="16384" width="9.00390625" style="5" customWidth="1"/>
  </cols>
  <sheetData>
    <row r="1" spans="1:4" ht="25.5" customHeight="1">
      <c r="A1" s="331" t="s">
        <v>87</v>
      </c>
      <c r="B1" s="11"/>
      <c r="C1" s="16"/>
      <c r="D1" s="16"/>
    </row>
    <row r="2" spans="1:6" s="338" customFormat="1" ht="22.5" customHeight="1">
      <c r="A2" s="357" t="s">
        <v>41</v>
      </c>
      <c r="B2" s="358" t="s">
        <v>42</v>
      </c>
      <c r="C2" s="359" t="s">
        <v>347</v>
      </c>
      <c r="D2" s="360" t="s">
        <v>43</v>
      </c>
      <c r="E2" s="361" t="s">
        <v>348</v>
      </c>
      <c r="F2" s="337" t="s">
        <v>349</v>
      </c>
    </row>
    <row r="3" spans="1:6" ht="22.5" customHeight="1">
      <c r="A3" s="543" t="s">
        <v>53</v>
      </c>
      <c r="B3" s="544"/>
      <c r="C3" s="544"/>
      <c r="D3" s="544"/>
      <c r="E3" s="545"/>
      <c r="F3" s="364"/>
    </row>
    <row r="4" spans="1:6" ht="19.5" customHeight="1">
      <c r="A4" s="340"/>
      <c r="B4" s="341"/>
      <c r="C4" s="367" t="s">
        <v>9</v>
      </c>
      <c r="D4" s="343" t="s">
        <v>45</v>
      </c>
      <c r="E4" s="344" t="s">
        <v>373</v>
      </c>
      <c r="F4" s="371" t="s">
        <v>368</v>
      </c>
    </row>
    <row r="5" spans="1:6" ht="19.5" customHeight="1">
      <c r="A5" s="340"/>
      <c r="B5" s="341"/>
      <c r="C5" s="367" t="s">
        <v>9</v>
      </c>
      <c r="D5" s="343" t="s">
        <v>44</v>
      </c>
      <c r="E5" s="344" t="s">
        <v>374</v>
      </c>
      <c r="F5" s="371" t="s">
        <v>368</v>
      </c>
    </row>
    <row r="6" spans="1:6" ht="19.5" customHeight="1">
      <c r="A6" s="340"/>
      <c r="B6" s="341"/>
      <c r="C6" s="367" t="s">
        <v>9</v>
      </c>
      <c r="D6" s="345" t="s">
        <v>40</v>
      </c>
      <c r="E6" s="344" t="s">
        <v>375</v>
      </c>
      <c r="F6" s="370" t="s">
        <v>369</v>
      </c>
    </row>
    <row r="7" spans="1:6" ht="22.5" customHeight="1">
      <c r="A7" s="546" t="s">
        <v>150</v>
      </c>
      <c r="B7" s="547"/>
      <c r="C7" s="547"/>
      <c r="D7" s="547"/>
      <c r="E7" s="548"/>
      <c r="F7" s="339"/>
    </row>
    <row r="8" spans="1:6" ht="19.5" customHeight="1">
      <c r="A8" s="340"/>
      <c r="B8" s="341"/>
      <c r="C8" s="367" t="s">
        <v>9</v>
      </c>
      <c r="D8" s="343" t="s">
        <v>45</v>
      </c>
      <c r="E8" s="344" t="s">
        <v>376</v>
      </c>
      <c r="F8" s="371" t="s">
        <v>370</v>
      </c>
    </row>
    <row r="9" spans="1:6" ht="30" customHeight="1">
      <c r="A9" s="340"/>
      <c r="B9" s="341"/>
      <c r="C9" s="377"/>
      <c r="D9" s="343" t="s">
        <v>45</v>
      </c>
      <c r="E9" s="368" t="s">
        <v>383</v>
      </c>
      <c r="F9" s="371" t="s">
        <v>370</v>
      </c>
    </row>
    <row r="10" spans="1:6" ht="30" customHeight="1">
      <c r="A10" s="340"/>
      <c r="B10" s="341"/>
      <c r="C10" s="367" t="s">
        <v>9</v>
      </c>
      <c r="D10" s="343" t="s">
        <v>44</v>
      </c>
      <c r="E10" s="344" t="s">
        <v>412</v>
      </c>
      <c r="F10" s="371" t="s">
        <v>370</v>
      </c>
    </row>
    <row r="11" spans="1:6" ht="19.5" customHeight="1">
      <c r="A11" s="340"/>
      <c r="B11" s="341"/>
      <c r="C11" s="367" t="s">
        <v>9</v>
      </c>
      <c r="D11" s="345" t="s">
        <v>40</v>
      </c>
      <c r="E11" s="344" t="s">
        <v>377</v>
      </c>
      <c r="F11" s="370" t="s">
        <v>371</v>
      </c>
    </row>
    <row r="12" spans="1:6" ht="22.5" customHeight="1">
      <c r="A12" s="546" t="s">
        <v>46</v>
      </c>
      <c r="B12" s="547"/>
      <c r="C12" s="547"/>
      <c r="D12" s="547"/>
      <c r="E12" s="548"/>
      <c r="F12" s="339"/>
    </row>
    <row r="13" spans="1:6" ht="42" customHeight="1">
      <c r="A13" s="351"/>
      <c r="B13" s="352"/>
      <c r="C13" s="376"/>
      <c r="D13" s="369" t="s">
        <v>45</v>
      </c>
      <c r="E13" s="422" t="s">
        <v>478</v>
      </c>
      <c r="F13" s="372" t="s">
        <v>372</v>
      </c>
    </row>
    <row r="14" spans="1:4" ht="25.5" customHeight="1">
      <c r="A14" s="331" t="s">
        <v>384</v>
      </c>
      <c r="B14" s="11"/>
      <c r="C14" s="19"/>
      <c r="D14" s="19"/>
    </row>
    <row r="15" spans="1:6" s="338" customFormat="1" ht="22.5" customHeight="1">
      <c r="A15" s="357" t="s">
        <v>41</v>
      </c>
      <c r="B15" s="358" t="s">
        <v>42</v>
      </c>
      <c r="C15" s="359" t="s">
        <v>347</v>
      </c>
      <c r="D15" s="360" t="s">
        <v>43</v>
      </c>
      <c r="E15" s="361"/>
      <c r="F15" s="337" t="s">
        <v>349</v>
      </c>
    </row>
    <row r="16" spans="1:6" ht="22.5" customHeight="1">
      <c r="A16" s="539" t="s">
        <v>54</v>
      </c>
      <c r="B16" s="540"/>
      <c r="C16" s="540"/>
      <c r="D16" s="540"/>
      <c r="E16" s="540"/>
      <c r="F16" s="364"/>
    </row>
    <row r="17" spans="1:6" ht="19.5" customHeight="1">
      <c r="A17" s="340"/>
      <c r="B17" s="341"/>
      <c r="C17" s="367" t="s">
        <v>9</v>
      </c>
      <c r="D17" s="343" t="s">
        <v>45</v>
      </c>
      <c r="E17" s="344" t="s">
        <v>378</v>
      </c>
      <c r="F17" s="339"/>
    </row>
    <row r="18" spans="1:6" ht="30" customHeight="1">
      <c r="A18" s="340"/>
      <c r="B18" s="341"/>
      <c r="C18" s="367" t="s">
        <v>9</v>
      </c>
      <c r="D18" s="343" t="s">
        <v>45</v>
      </c>
      <c r="E18" s="344" t="s">
        <v>413</v>
      </c>
      <c r="F18" s="371" t="s">
        <v>379</v>
      </c>
    </row>
    <row r="19" spans="1:6" ht="22.5" customHeight="1">
      <c r="A19" s="532" t="s">
        <v>55</v>
      </c>
      <c r="B19" s="533"/>
      <c r="C19" s="533"/>
      <c r="D19" s="533"/>
      <c r="E19" s="533"/>
      <c r="F19" s="339"/>
    </row>
    <row r="20" spans="1:6" ht="30" customHeight="1">
      <c r="A20" s="340"/>
      <c r="B20" s="341"/>
      <c r="C20" s="367"/>
      <c r="D20" s="343" t="s">
        <v>45</v>
      </c>
      <c r="E20" s="344" t="s">
        <v>414</v>
      </c>
      <c r="F20" s="339"/>
    </row>
    <row r="21" spans="1:6" ht="30" customHeight="1">
      <c r="A21" s="340"/>
      <c r="B21" s="341"/>
      <c r="C21" s="367" t="s">
        <v>9</v>
      </c>
      <c r="D21" s="374"/>
      <c r="E21" s="375" t="s">
        <v>415</v>
      </c>
      <c r="F21" s="339"/>
    </row>
    <row r="22" spans="1:6" ht="19.5" customHeight="1">
      <c r="A22" s="340"/>
      <c r="B22" s="341"/>
      <c r="C22" s="367" t="s">
        <v>9</v>
      </c>
      <c r="D22" s="374"/>
      <c r="E22" s="344" t="s">
        <v>169</v>
      </c>
      <c r="F22" s="339"/>
    </row>
    <row r="23" spans="1:6" ht="19.5" customHeight="1">
      <c r="A23" s="340"/>
      <c r="B23" s="341"/>
      <c r="C23" s="367" t="s">
        <v>9</v>
      </c>
      <c r="D23" s="374"/>
      <c r="E23" s="344" t="s">
        <v>170</v>
      </c>
      <c r="F23" s="339"/>
    </row>
    <row r="24" spans="1:6" ht="19.5" customHeight="1">
      <c r="A24" s="340"/>
      <c r="B24" s="341"/>
      <c r="C24" s="367" t="s">
        <v>9</v>
      </c>
      <c r="D24" s="374"/>
      <c r="E24" s="344" t="s">
        <v>171</v>
      </c>
      <c r="F24" s="339"/>
    </row>
    <row r="25" spans="1:6" ht="22.5" customHeight="1">
      <c r="A25" s="532" t="s">
        <v>151</v>
      </c>
      <c r="B25" s="533"/>
      <c r="C25" s="533"/>
      <c r="D25" s="533"/>
      <c r="E25" s="533"/>
      <c r="F25" s="339"/>
    </row>
    <row r="26" spans="1:6" ht="22.5" customHeight="1">
      <c r="A26" s="541" t="s">
        <v>56</v>
      </c>
      <c r="B26" s="542"/>
      <c r="C26" s="542"/>
      <c r="D26" s="542"/>
      <c r="E26" s="542"/>
      <c r="F26" s="339"/>
    </row>
    <row r="27" spans="1:6" ht="19.5" customHeight="1">
      <c r="A27" s="340"/>
      <c r="B27" s="341"/>
      <c r="C27" s="367" t="s">
        <v>9</v>
      </c>
      <c r="D27" s="345" t="s">
        <v>44</v>
      </c>
      <c r="E27" s="344" t="s">
        <v>380</v>
      </c>
      <c r="F27" s="339"/>
    </row>
    <row r="28" spans="1:6" ht="19.5" customHeight="1">
      <c r="A28" s="340"/>
      <c r="B28" s="341"/>
      <c r="C28" s="367" t="s">
        <v>9</v>
      </c>
      <c r="D28" s="345" t="s">
        <v>40</v>
      </c>
      <c r="E28" s="344" t="s">
        <v>381</v>
      </c>
      <c r="F28" s="339"/>
    </row>
    <row r="29" spans="1:6" ht="22.5" customHeight="1">
      <c r="A29" s="541" t="s">
        <v>57</v>
      </c>
      <c r="B29" s="542"/>
      <c r="C29" s="542"/>
      <c r="D29" s="542"/>
      <c r="E29" s="542"/>
      <c r="F29" s="339"/>
    </row>
    <row r="30" spans="1:6" ht="30" customHeight="1">
      <c r="A30" s="340"/>
      <c r="B30" s="341"/>
      <c r="C30" s="367" t="s">
        <v>9</v>
      </c>
      <c r="D30" s="343" t="s">
        <v>44</v>
      </c>
      <c r="E30" s="344" t="s">
        <v>416</v>
      </c>
      <c r="F30" s="339"/>
    </row>
    <row r="31" spans="1:6" ht="22.5" customHeight="1">
      <c r="A31" s="541" t="s">
        <v>58</v>
      </c>
      <c r="B31" s="542"/>
      <c r="C31" s="542"/>
      <c r="D31" s="542"/>
      <c r="E31" s="542"/>
      <c r="F31" s="339"/>
    </row>
    <row r="32" spans="1:6" ht="30" customHeight="1">
      <c r="A32" s="340"/>
      <c r="B32" s="341"/>
      <c r="C32" s="367"/>
      <c r="D32" s="343" t="s">
        <v>44</v>
      </c>
      <c r="E32" s="344" t="s">
        <v>417</v>
      </c>
      <c r="F32" s="339"/>
    </row>
    <row r="33" spans="1:6" ht="30" customHeight="1">
      <c r="A33" s="340"/>
      <c r="B33" s="341"/>
      <c r="C33" s="367" t="s">
        <v>9</v>
      </c>
      <c r="D33" s="343"/>
      <c r="E33" s="344" t="s">
        <v>382</v>
      </c>
      <c r="F33" s="339"/>
    </row>
    <row r="34" spans="1:6" ht="30" customHeight="1">
      <c r="A34" s="340"/>
      <c r="B34" s="341"/>
      <c r="C34" s="367" t="s">
        <v>9</v>
      </c>
      <c r="D34" s="343"/>
      <c r="E34" s="344" t="s">
        <v>418</v>
      </c>
      <c r="F34" s="339"/>
    </row>
    <row r="35" spans="1:6" ht="22.5" customHeight="1">
      <c r="A35" s="541" t="s">
        <v>59</v>
      </c>
      <c r="B35" s="542"/>
      <c r="C35" s="542"/>
      <c r="D35" s="542"/>
      <c r="E35" s="542"/>
      <c r="F35" s="339"/>
    </row>
    <row r="36" spans="1:6" ht="33" customHeight="1">
      <c r="A36" s="351"/>
      <c r="B36" s="352"/>
      <c r="C36" s="363" t="s">
        <v>9</v>
      </c>
      <c r="D36" s="353" t="s">
        <v>44</v>
      </c>
      <c r="E36" s="354" t="s">
        <v>419</v>
      </c>
      <c r="F36" s="355"/>
    </row>
  </sheetData>
  <sheetProtection/>
  <mergeCells count="10">
    <mergeCell ref="A26:E26"/>
    <mergeCell ref="A29:E29"/>
    <mergeCell ref="A31:E31"/>
    <mergeCell ref="A35:E35"/>
    <mergeCell ref="A3:E3"/>
    <mergeCell ref="A7:E7"/>
    <mergeCell ref="A12:E12"/>
    <mergeCell ref="A16:E16"/>
    <mergeCell ref="A19:E19"/>
    <mergeCell ref="A25:E25"/>
  </mergeCells>
  <printOptions/>
  <pageMargins left="0.6692913385826772" right="0.1968503937007874" top="0.3937007874015748" bottom="0.5118110236220472" header="0.31496062992125984" footer="0.2755905511811024"/>
  <pageSetup fitToHeight="1" fitToWidth="1" horizontalDpi="300" verticalDpi="300" orientation="portrait" paperSize="9" scale="83" r:id="rId3"/>
  <headerFooter scaleWithDoc="0" alignWithMargins="0">
    <oddFooter>&amp;L&amp;9 2024.03.01&amp;C-2-</oddFooter>
  </headerFooter>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F38"/>
  <sheetViews>
    <sheetView workbookViewId="0" topLeftCell="A1">
      <selection activeCell="A5" sqref="A5"/>
    </sheetView>
  </sheetViews>
  <sheetFormatPr defaultColWidth="9.00390625" defaultRowHeight="13.5"/>
  <cols>
    <col min="1" max="2" width="3.625" style="15" customWidth="1"/>
    <col min="3" max="4" width="3.625" style="20" customWidth="1"/>
    <col min="5" max="5" width="89.75390625" style="14" customWidth="1"/>
    <col min="6" max="6" width="6.375" style="5" customWidth="1"/>
    <col min="7" max="16384" width="9.00390625" style="5" customWidth="1"/>
  </cols>
  <sheetData>
    <row r="1" spans="3:5" ht="15" customHeight="1">
      <c r="C1" s="16"/>
      <c r="D1" s="16"/>
      <c r="E1" s="18"/>
    </row>
    <row r="2" spans="1:4" ht="25.5" customHeight="1">
      <c r="A2" s="331" t="s">
        <v>385</v>
      </c>
      <c r="B2" s="11"/>
      <c r="C2" s="19"/>
      <c r="D2" s="19"/>
    </row>
    <row r="3" spans="1:6" s="338" customFormat="1" ht="22.5" customHeight="1">
      <c r="A3" s="357" t="s">
        <v>41</v>
      </c>
      <c r="B3" s="358" t="s">
        <v>42</v>
      </c>
      <c r="C3" s="359" t="s">
        <v>347</v>
      </c>
      <c r="D3" s="360" t="s">
        <v>43</v>
      </c>
      <c r="E3" s="361" t="s">
        <v>348</v>
      </c>
      <c r="F3" s="337" t="s">
        <v>349</v>
      </c>
    </row>
    <row r="4" spans="1:6" ht="22.5" customHeight="1">
      <c r="A4" s="549" t="s">
        <v>60</v>
      </c>
      <c r="B4" s="550"/>
      <c r="C4" s="550"/>
      <c r="D4" s="550"/>
      <c r="E4" s="550"/>
      <c r="F4" s="364"/>
    </row>
    <row r="5" spans="1:6" ht="42.75" customHeight="1">
      <c r="A5" s="340"/>
      <c r="B5" s="341"/>
      <c r="C5" s="367" t="s">
        <v>30</v>
      </c>
      <c r="D5" s="343" t="s">
        <v>45</v>
      </c>
      <c r="E5" s="379" t="s">
        <v>420</v>
      </c>
      <c r="F5" s="339"/>
    </row>
    <row r="6" spans="1:6" ht="54" customHeight="1">
      <c r="A6" s="340"/>
      <c r="B6" s="341"/>
      <c r="C6" s="367" t="s">
        <v>30</v>
      </c>
      <c r="D6" s="345" t="s">
        <v>44</v>
      </c>
      <c r="E6" s="415" t="s">
        <v>439</v>
      </c>
      <c r="F6" s="339"/>
    </row>
    <row r="7" spans="1:6" ht="22.5" customHeight="1">
      <c r="A7" s="551" t="s">
        <v>61</v>
      </c>
      <c r="B7" s="552"/>
      <c r="C7" s="552"/>
      <c r="D7" s="552"/>
      <c r="E7" s="552"/>
      <c r="F7" s="339"/>
    </row>
    <row r="8" spans="1:6" ht="32.25" customHeight="1">
      <c r="A8" s="340"/>
      <c r="B8" s="341"/>
      <c r="C8" s="367"/>
      <c r="D8" s="343" t="s">
        <v>44</v>
      </c>
      <c r="E8" s="344" t="s">
        <v>421</v>
      </c>
      <c r="F8" s="339"/>
    </row>
    <row r="9" spans="1:6" ht="28.5" customHeight="1">
      <c r="A9" s="340"/>
      <c r="B9" s="341"/>
      <c r="C9" s="367" t="s">
        <v>30</v>
      </c>
      <c r="D9" s="343"/>
      <c r="E9" s="344" t="s">
        <v>422</v>
      </c>
      <c r="F9" s="339"/>
    </row>
    <row r="10" spans="1:6" ht="19.5" customHeight="1">
      <c r="A10" s="340"/>
      <c r="B10" s="341"/>
      <c r="C10" s="367" t="s">
        <v>30</v>
      </c>
      <c r="D10" s="343"/>
      <c r="E10" s="344" t="s">
        <v>172</v>
      </c>
      <c r="F10" s="339"/>
    </row>
    <row r="11" spans="1:6" ht="28.5" customHeight="1">
      <c r="A11" s="340"/>
      <c r="B11" s="341"/>
      <c r="C11" s="367" t="s">
        <v>30</v>
      </c>
      <c r="D11" s="343"/>
      <c r="E11" s="344" t="s">
        <v>423</v>
      </c>
      <c r="F11" s="339"/>
    </row>
    <row r="12" spans="1:6" ht="30" customHeight="1">
      <c r="A12" s="340"/>
      <c r="B12" s="341"/>
      <c r="C12" s="367" t="s">
        <v>30</v>
      </c>
      <c r="D12" s="345"/>
      <c r="E12" s="344" t="s">
        <v>424</v>
      </c>
      <c r="F12" s="339"/>
    </row>
    <row r="13" spans="1:6" ht="30" customHeight="1">
      <c r="A13" s="340"/>
      <c r="B13" s="341"/>
      <c r="C13" s="367" t="s">
        <v>30</v>
      </c>
      <c r="D13" s="345"/>
      <c r="E13" s="344" t="s">
        <v>425</v>
      </c>
      <c r="F13" s="339"/>
    </row>
    <row r="14" spans="1:6" ht="30" customHeight="1">
      <c r="A14" s="340"/>
      <c r="B14" s="341"/>
      <c r="C14" s="345" t="s">
        <v>30</v>
      </c>
      <c r="D14" s="345"/>
      <c r="E14" s="344" t="s">
        <v>426</v>
      </c>
      <c r="F14" s="339"/>
    </row>
    <row r="15" spans="1:6" ht="28.5" customHeight="1">
      <c r="A15" s="340"/>
      <c r="B15" s="341"/>
      <c r="C15" s="345" t="s">
        <v>30</v>
      </c>
      <c r="D15" s="345"/>
      <c r="E15" s="344" t="s">
        <v>427</v>
      </c>
      <c r="F15" s="339"/>
    </row>
    <row r="16" spans="1:6" ht="19.5" customHeight="1">
      <c r="A16" s="351"/>
      <c r="B16" s="352"/>
      <c r="C16" s="353" t="s">
        <v>30</v>
      </c>
      <c r="D16" s="353"/>
      <c r="E16" s="354" t="s">
        <v>386</v>
      </c>
      <c r="F16" s="380"/>
    </row>
    <row r="17" spans="1:4" ht="30" customHeight="1">
      <c r="A17" s="331" t="s">
        <v>88</v>
      </c>
      <c r="B17" s="12"/>
      <c r="C17" s="19"/>
      <c r="D17" s="19"/>
    </row>
    <row r="18" spans="1:6" s="338" customFormat="1" ht="22.5" customHeight="1">
      <c r="A18" s="357" t="s">
        <v>41</v>
      </c>
      <c r="B18" s="358" t="s">
        <v>42</v>
      </c>
      <c r="C18" s="359" t="s">
        <v>347</v>
      </c>
      <c r="D18" s="360" t="s">
        <v>43</v>
      </c>
      <c r="E18" s="361" t="s">
        <v>348</v>
      </c>
      <c r="F18" s="337" t="s">
        <v>349</v>
      </c>
    </row>
    <row r="19" spans="1:6" s="33" customFormat="1" ht="22.5" customHeight="1">
      <c r="A19" s="553" t="s">
        <v>62</v>
      </c>
      <c r="B19" s="554"/>
      <c r="C19" s="554"/>
      <c r="D19" s="554"/>
      <c r="E19" s="554"/>
      <c r="F19" s="381"/>
    </row>
    <row r="20" spans="1:6" s="33" customFormat="1" ht="33.75" customHeight="1">
      <c r="A20" s="382"/>
      <c r="B20" s="383"/>
      <c r="C20" s="384" t="s">
        <v>30</v>
      </c>
      <c r="D20" s="385" t="s">
        <v>45</v>
      </c>
      <c r="E20" s="375" t="s">
        <v>428</v>
      </c>
      <c r="F20" s="386"/>
    </row>
    <row r="21" spans="1:6" ht="22.5" customHeight="1">
      <c r="A21" s="551" t="s">
        <v>63</v>
      </c>
      <c r="B21" s="552"/>
      <c r="C21" s="552"/>
      <c r="D21" s="552"/>
      <c r="E21" s="552"/>
      <c r="F21" s="339"/>
    </row>
    <row r="22" spans="1:6" ht="30" customHeight="1">
      <c r="A22" s="340"/>
      <c r="B22" s="341"/>
      <c r="C22" s="367"/>
      <c r="D22" s="343" t="s">
        <v>45</v>
      </c>
      <c r="E22" s="344" t="s">
        <v>429</v>
      </c>
      <c r="F22" s="339"/>
    </row>
    <row r="23" spans="1:6" ht="19.5" customHeight="1">
      <c r="A23" s="340"/>
      <c r="B23" s="341"/>
      <c r="C23" s="373" t="s">
        <v>30</v>
      </c>
      <c r="D23" s="374"/>
      <c r="E23" s="344" t="s">
        <v>173</v>
      </c>
      <c r="F23" s="339"/>
    </row>
    <row r="24" spans="1:6" ht="19.5" customHeight="1">
      <c r="A24" s="340"/>
      <c r="B24" s="341"/>
      <c r="C24" s="373" t="s">
        <v>30</v>
      </c>
      <c r="D24" s="374"/>
      <c r="E24" s="344" t="s">
        <v>174</v>
      </c>
      <c r="F24" s="339"/>
    </row>
    <row r="25" spans="1:6" ht="19.5" customHeight="1">
      <c r="A25" s="351"/>
      <c r="B25" s="352"/>
      <c r="C25" s="387" t="s">
        <v>30</v>
      </c>
      <c r="D25" s="388"/>
      <c r="E25" s="354" t="s">
        <v>175</v>
      </c>
      <c r="F25" s="355"/>
    </row>
    <row r="26" spans="1:5" s="23" customFormat="1" ht="30" customHeight="1">
      <c r="A26" s="389" t="s">
        <v>251</v>
      </c>
      <c r="B26" s="21"/>
      <c r="C26" s="21"/>
      <c r="D26" s="21"/>
      <c r="E26" s="22"/>
    </row>
    <row r="27" spans="1:6" s="338" customFormat="1" ht="22.5" customHeight="1">
      <c r="A27" s="357" t="s">
        <v>41</v>
      </c>
      <c r="B27" s="358" t="s">
        <v>42</v>
      </c>
      <c r="C27" s="359" t="s">
        <v>347</v>
      </c>
      <c r="D27" s="360" t="s">
        <v>43</v>
      </c>
      <c r="E27" s="361" t="s">
        <v>348</v>
      </c>
      <c r="F27" s="337" t="s">
        <v>349</v>
      </c>
    </row>
    <row r="28" spans="1:6" s="23" customFormat="1" ht="22.5" customHeight="1">
      <c r="A28" s="555" t="s">
        <v>47</v>
      </c>
      <c r="B28" s="556"/>
      <c r="C28" s="556"/>
      <c r="D28" s="556"/>
      <c r="E28" s="556"/>
      <c r="F28" s="390"/>
    </row>
    <row r="29" spans="1:6" s="23" customFormat="1" ht="19.5" customHeight="1">
      <c r="A29" s="391"/>
      <c r="B29" s="392"/>
      <c r="C29" s="393"/>
      <c r="D29" s="394" t="s">
        <v>45</v>
      </c>
      <c r="E29" s="395" t="s">
        <v>387</v>
      </c>
      <c r="F29" s="396"/>
    </row>
    <row r="30" spans="1:6" s="23" customFormat="1" ht="19.5" customHeight="1">
      <c r="A30" s="397"/>
      <c r="B30" s="398"/>
      <c r="C30" s="399" t="s">
        <v>30</v>
      </c>
      <c r="D30" s="400"/>
      <c r="E30" s="395" t="s">
        <v>176</v>
      </c>
      <c r="F30" s="396"/>
    </row>
    <row r="31" spans="1:6" s="23" customFormat="1" ht="19.5" customHeight="1">
      <c r="A31" s="397"/>
      <c r="B31" s="398"/>
      <c r="C31" s="399" t="s">
        <v>30</v>
      </c>
      <c r="D31" s="400"/>
      <c r="E31" s="395" t="s">
        <v>177</v>
      </c>
      <c r="F31" s="396"/>
    </row>
    <row r="32" spans="1:6" s="23" customFormat="1" ht="19.5" customHeight="1">
      <c r="A32" s="397"/>
      <c r="B32" s="398"/>
      <c r="C32" s="399" t="s">
        <v>30</v>
      </c>
      <c r="D32" s="400"/>
      <c r="E32" s="395" t="s">
        <v>178</v>
      </c>
      <c r="F32" s="396"/>
    </row>
    <row r="33" spans="1:6" s="23" customFormat="1" ht="19.5" customHeight="1">
      <c r="A33" s="397"/>
      <c r="B33" s="398"/>
      <c r="C33" s="399" t="s">
        <v>30</v>
      </c>
      <c r="D33" s="400"/>
      <c r="E33" s="395" t="s">
        <v>181</v>
      </c>
      <c r="F33" s="396"/>
    </row>
    <row r="34" spans="1:6" s="23" customFormat="1" ht="19.5" customHeight="1">
      <c r="A34" s="397"/>
      <c r="B34" s="398"/>
      <c r="C34" s="399" t="s">
        <v>30</v>
      </c>
      <c r="D34" s="400"/>
      <c r="E34" s="395" t="s">
        <v>179</v>
      </c>
      <c r="F34" s="396"/>
    </row>
    <row r="35" spans="1:6" s="23" customFormat="1" ht="19.5" customHeight="1">
      <c r="A35" s="397"/>
      <c r="B35" s="398"/>
      <c r="C35" s="399" t="s">
        <v>30</v>
      </c>
      <c r="D35" s="400"/>
      <c r="E35" s="395" t="s">
        <v>180</v>
      </c>
      <c r="F35" s="396"/>
    </row>
    <row r="36" spans="1:6" s="23" customFormat="1" ht="19.5" customHeight="1">
      <c r="A36" s="397"/>
      <c r="B36" s="398"/>
      <c r="C36" s="393" t="s">
        <v>30</v>
      </c>
      <c r="D36" s="401" t="s">
        <v>44</v>
      </c>
      <c r="E36" s="395" t="s">
        <v>388</v>
      </c>
      <c r="F36" s="396"/>
    </row>
    <row r="37" spans="1:6" s="23" customFormat="1" ht="34.5" customHeight="1">
      <c r="A37" s="402"/>
      <c r="B37" s="403"/>
      <c r="C37" s="404" t="s">
        <v>30</v>
      </c>
      <c r="D37" s="405" t="s">
        <v>40</v>
      </c>
      <c r="E37" s="406" t="s">
        <v>430</v>
      </c>
      <c r="F37" s="407"/>
    </row>
    <row r="38" ht="17.25">
      <c r="C38" s="378"/>
    </row>
  </sheetData>
  <sheetProtection/>
  <mergeCells count="5">
    <mergeCell ref="A4:E4"/>
    <mergeCell ref="A7:E7"/>
    <mergeCell ref="A19:E19"/>
    <mergeCell ref="A21:E21"/>
    <mergeCell ref="A28:E28"/>
  </mergeCells>
  <printOptions/>
  <pageMargins left="0.6692913385826772" right="0.1968503937007874" top="0.3937007874015748" bottom="0.5118110236220472" header="0.31496062992125984" footer="0.2755905511811024"/>
  <pageSetup fitToHeight="1" fitToWidth="1" horizontalDpi="300" verticalDpi="300" orientation="portrait" paperSize="9" scale="87" r:id="rId3"/>
  <headerFooter scaleWithDoc="0" alignWithMargins="0">
    <oddFooter>&amp;L&amp;9 2024.03.01&amp;C-3-</oddFooter>
  </headerFooter>
  <drawing r:id="rId2"/>
  <legacyDrawing r:id="rId1"/>
</worksheet>
</file>

<file path=xl/worksheets/sheet5.xml><?xml version="1.0" encoding="utf-8"?>
<worksheet xmlns="http://schemas.openxmlformats.org/spreadsheetml/2006/main" xmlns:r="http://schemas.openxmlformats.org/officeDocument/2006/relationships">
  <sheetPr transitionEvaluation="1"/>
  <dimension ref="A1:AL42"/>
  <sheetViews>
    <sheetView workbookViewId="0" topLeftCell="A1">
      <selection activeCell="R6" sqref="R6:U6"/>
    </sheetView>
  </sheetViews>
  <sheetFormatPr defaultColWidth="3.125" defaultRowHeight="13.5"/>
  <cols>
    <col min="1" max="2" width="3.125" style="110" customWidth="1"/>
    <col min="3" max="3" width="0.74609375" style="110" customWidth="1"/>
    <col min="4" max="4" width="3.125" style="110" customWidth="1"/>
    <col min="5" max="5" width="3.125" style="44" customWidth="1"/>
    <col min="6" max="9" width="3.125" style="108" customWidth="1"/>
    <col min="10" max="10" width="2.625" style="108" customWidth="1"/>
    <col min="11" max="11" width="2.125" style="108" customWidth="1"/>
    <col min="12" max="12" width="4.625" style="40" customWidth="1"/>
    <col min="13" max="13" width="2.00390625" style="109" customWidth="1"/>
    <col min="14" max="14" width="3.125" style="108" customWidth="1"/>
    <col min="15" max="15" width="3.125" style="188" customWidth="1"/>
    <col min="16" max="17" width="3.125" style="110" customWidth="1"/>
    <col min="18" max="20" width="2.875" style="110" customWidth="1"/>
    <col min="21" max="22" width="2.625" style="110" customWidth="1"/>
    <col min="23" max="23" width="3.125" style="110" customWidth="1"/>
    <col min="24" max="24" width="1.875" style="110" customWidth="1"/>
    <col min="25" max="26" width="2.625" style="110" customWidth="1"/>
    <col min="27" max="27" width="2.125" style="110" customWidth="1"/>
    <col min="28" max="28" width="2.25390625" style="110" customWidth="1"/>
    <col min="29" max="29" width="2.875" style="110" customWidth="1"/>
    <col min="30" max="30" width="4.50390625" style="110" customWidth="1"/>
    <col min="31" max="32" width="2.625" style="110" customWidth="1"/>
    <col min="33" max="34" width="2.875" style="110" customWidth="1"/>
    <col min="35" max="35" width="5.25390625" style="111" customWidth="1"/>
    <col min="36" max="16384" width="3.125" style="110" customWidth="1"/>
  </cols>
  <sheetData>
    <row r="1" spans="1:35" ht="18" customHeight="1">
      <c r="A1" s="37" t="s">
        <v>202</v>
      </c>
      <c r="B1" s="37"/>
      <c r="C1" s="108"/>
      <c r="D1" s="108"/>
      <c r="E1" s="39"/>
      <c r="AE1" s="557"/>
      <c r="AF1" s="558"/>
      <c r="AG1" s="558"/>
      <c r="AH1" s="558"/>
      <c r="AI1" s="559"/>
    </row>
    <row r="2" spans="1:35" ht="9" customHeight="1">
      <c r="A2" s="37"/>
      <c r="B2" s="37"/>
      <c r="C2" s="108"/>
      <c r="D2" s="108"/>
      <c r="E2" s="39"/>
      <c r="AE2" s="560"/>
      <c r="AF2" s="561"/>
      <c r="AG2" s="561"/>
      <c r="AH2" s="561"/>
      <c r="AI2" s="562"/>
    </row>
    <row r="3" spans="1:19" ht="18" customHeight="1">
      <c r="A3" s="108"/>
      <c r="B3" s="108" t="s">
        <v>224</v>
      </c>
      <c r="D3" s="41"/>
      <c r="E3" s="39"/>
      <c r="S3" s="42"/>
    </row>
    <row r="4" spans="1:5" ht="15.75" customHeight="1">
      <c r="A4" s="108"/>
      <c r="B4" s="43"/>
      <c r="C4" s="409" t="s">
        <v>452</v>
      </c>
      <c r="D4" s="41"/>
      <c r="E4" s="39"/>
    </row>
    <row r="5" ht="12" customHeight="1">
      <c r="C5" s="108"/>
    </row>
    <row r="6" spans="1:35" s="113" customFormat="1" ht="15" customHeight="1">
      <c r="A6" s="667" t="s">
        <v>225</v>
      </c>
      <c r="B6" s="667"/>
      <c r="C6" s="667"/>
      <c r="D6" s="667"/>
      <c r="E6" s="667"/>
      <c r="F6" s="667"/>
      <c r="G6" s="667"/>
      <c r="H6" s="667"/>
      <c r="I6" s="667"/>
      <c r="J6" s="667"/>
      <c r="K6" s="667"/>
      <c r="L6" s="667"/>
      <c r="M6" s="667"/>
      <c r="N6" s="667"/>
      <c r="O6" s="667"/>
      <c r="P6" s="667"/>
      <c r="Q6" s="667"/>
      <c r="R6" s="714"/>
      <c r="S6" s="714"/>
      <c r="T6" s="714"/>
      <c r="U6" s="714"/>
      <c r="V6" s="113" t="s">
        <v>226</v>
      </c>
      <c r="W6" s="668"/>
      <c r="X6" s="668"/>
      <c r="Y6" s="113" t="s">
        <v>227</v>
      </c>
      <c r="Z6" s="669" t="s">
        <v>273</v>
      </c>
      <c r="AA6" s="669"/>
      <c r="AB6" s="714"/>
      <c r="AC6" s="714"/>
      <c r="AD6" s="714"/>
      <c r="AE6" s="714"/>
      <c r="AF6" s="113" t="s">
        <v>226</v>
      </c>
      <c r="AG6" s="715"/>
      <c r="AH6" s="715"/>
      <c r="AI6" s="111" t="s">
        <v>228</v>
      </c>
    </row>
    <row r="7" ht="6" customHeight="1">
      <c r="C7" s="108"/>
    </row>
    <row r="8" spans="1:35" ht="36" customHeight="1" thickBot="1">
      <c r="A8" s="662" t="s">
        <v>91</v>
      </c>
      <c r="B8" s="663"/>
      <c r="C8" s="663"/>
      <c r="D8" s="663"/>
      <c r="E8" s="663"/>
      <c r="F8" s="663"/>
      <c r="G8" s="663"/>
      <c r="H8" s="663"/>
      <c r="I8" s="663"/>
      <c r="J8" s="663"/>
      <c r="K8" s="664"/>
      <c r="L8" s="670" t="s">
        <v>92</v>
      </c>
      <c r="M8" s="671"/>
      <c r="N8" s="659" t="s">
        <v>220</v>
      </c>
      <c r="O8" s="660"/>
      <c r="P8" s="660"/>
      <c r="Q8" s="660"/>
      <c r="R8" s="661"/>
      <c r="S8" s="659" t="s">
        <v>221</v>
      </c>
      <c r="T8" s="660"/>
      <c r="U8" s="660"/>
      <c r="V8" s="660"/>
      <c r="W8" s="661"/>
      <c r="X8" s="662" t="s">
        <v>222</v>
      </c>
      <c r="Y8" s="663"/>
      <c r="Z8" s="663"/>
      <c r="AA8" s="663"/>
      <c r="AB8" s="664"/>
      <c r="AC8" s="665" t="s">
        <v>242</v>
      </c>
      <c r="AD8" s="666"/>
      <c r="AE8" s="659" t="s">
        <v>234</v>
      </c>
      <c r="AF8" s="660"/>
      <c r="AG8" s="660"/>
      <c r="AH8" s="660"/>
      <c r="AI8" s="661"/>
    </row>
    <row r="9" spans="1:35" ht="24" customHeight="1" thickTop="1">
      <c r="A9" s="708" t="s">
        <v>132</v>
      </c>
      <c r="B9" s="673" t="s">
        <v>93</v>
      </c>
      <c r="C9" s="114"/>
      <c r="D9" s="710" t="s">
        <v>100</v>
      </c>
      <c r="E9" s="710"/>
      <c r="F9" s="710"/>
      <c r="G9" s="710"/>
      <c r="H9" s="710"/>
      <c r="I9" s="710"/>
      <c r="J9" s="710"/>
      <c r="K9" s="710"/>
      <c r="L9" s="710"/>
      <c r="M9" s="710"/>
      <c r="N9" s="710"/>
      <c r="O9" s="710"/>
      <c r="P9" s="710"/>
      <c r="Q9" s="710"/>
      <c r="R9" s="710"/>
      <c r="S9" s="710"/>
      <c r="T9" s="710"/>
      <c r="U9" s="710"/>
      <c r="V9" s="710"/>
      <c r="W9" s="710"/>
      <c r="X9" s="710"/>
      <c r="Y9" s="710"/>
      <c r="Z9" s="710"/>
      <c r="AA9" s="710"/>
      <c r="AB9" s="710"/>
      <c r="AC9" s="710"/>
      <c r="AD9" s="710"/>
      <c r="AE9" s="710"/>
      <c r="AF9" s="710"/>
      <c r="AG9" s="710"/>
      <c r="AH9" s="710"/>
      <c r="AI9" s="711"/>
    </row>
    <row r="10" spans="1:35" ht="24.75" customHeight="1">
      <c r="A10" s="708"/>
      <c r="B10" s="673"/>
      <c r="D10" s="688" t="s">
        <v>210</v>
      </c>
      <c r="E10" s="688"/>
      <c r="F10" s="688"/>
      <c r="G10" s="688"/>
      <c r="H10" s="688"/>
      <c r="I10" s="688"/>
      <c r="J10" s="688"/>
      <c r="K10" s="689"/>
      <c r="L10" s="480"/>
      <c r="M10" s="115" t="s">
        <v>94</v>
      </c>
      <c r="N10" s="563"/>
      <c r="O10" s="564"/>
      <c r="P10" s="564"/>
      <c r="Q10" s="564"/>
      <c r="R10" s="116" t="s">
        <v>545</v>
      </c>
      <c r="S10" s="563"/>
      <c r="T10" s="564"/>
      <c r="U10" s="564"/>
      <c r="V10" s="564"/>
      <c r="W10" s="117" t="s">
        <v>229</v>
      </c>
      <c r="X10" s="655">
        <f>IF(S10=0,"",ROUND(N10/S10,2))</f>
      </c>
      <c r="Y10" s="656"/>
      <c r="Z10" s="656"/>
      <c r="AA10" s="603" t="s">
        <v>90</v>
      </c>
      <c r="AB10" s="604"/>
      <c r="AC10" s="605" t="s">
        <v>230</v>
      </c>
      <c r="AD10" s="606"/>
      <c r="AE10" s="607">
        <f>IF(COUNT(S10)=0,"",ROUND(S10*2.58,0))</f>
      </c>
      <c r="AF10" s="608"/>
      <c r="AG10" s="608"/>
      <c r="AH10" s="608"/>
      <c r="AI10" s="116" t="s">
        <v>231</v>
      </c>
    </row>
    <row r="11" spans="1:35" ht="24.75" customHeight="1">
      <c r="A11" s="708"/>
      <c r="B11" s="673"/>
      <c r="D11" s="688" t="s">
        <v>208</v>
      </c>
      <c r="E11" s="688"/>
      <c r="F11" s="688"/>
      <c r="G11" s="688"/>
      <c r="H11" s="688"/>
      <c r="I11" s="688"/>
      <c r="J11" s="688"/>
      <c r="K11" s="689"/>
      <c r="L11" s="480"/>
      <c r="M11" s="115" t="s">
        <v>94</v>
      </c>
      <c r="N11" s="563"/>
      <c r="O11" s="564"/>
      <c r="P11" s="564"/>
      <c r="Q11" s="564"/>
      <c r="R11" s="116" t="s">
        <v>197</v>
      </c>
      <c r="S11" s="563"/>
      <c r="T11" s="564"/>
      <c r="U11" s="564"/>
      <c r="V11" s="564"/>
      <c r="W11" s="117" t="s">
        <v>229</v>
      </c>
      <c r="X11" s="655">
        <f>IF(S11=0,"",N11/S11)</f>
      </c>
      <c r="Y11" s="656"/>
      <c r="Z11" s="656"/>
      <c r="AA11" s="603" t="s">
        <v>90</v>
      </c>
      <c r="AB11" s="604"/>
      <c r="AC11" s="605" t="s">
        <v>230</v>
      </c>
      <c r="AD11" s="606"/>
      <c r="AE11" s="607">
        <f>IF(COUNT(S11)=0,"",ROUND(S11*2.58,0))</f>
      </c>
      <c r="AF11" s="608"/>
      <c r="AG11" s="608"/>
      <c r="AH11" s="608"/>
      <c r="AI11" s="116" t="s">
        <v>231</v>
      </c>
    </row>
    <row r="12" spans="1:35" ht="24.75" customHeight="1">
      <c r="A12" s="708"/>
      <c r="B12" s="673"/>
      <c r="D12" s="706" t="s">
        <v>209</v>
      </c>
      <c r="E12" s="706"/>
      <c r="F12" s="706"/>
      <c r="G12" s="706"/>
      <c r="H12" s="706"/>
      <c r="I12" s="706"/>
      <c r="J12" s="706"/>
      <c r="K12" s="707"/>
      <c r="L12" s="481"/>
      <c r="M12" s="118" t="s">
        <v>94</v>
      </c>
      <c r="N12" s="593"/>
      <c r="O12" s="594"/>
      <c r="P12" s="594"/>
      <c r="Q12" s="594"/>
      <c r="R12" s="119" t="s">
        <v>197</v>
      </c>
      <c r="S12" s="593"/>
      <c r="T12" s="594"/>
      <c r="U12" s="594"/>
      <c r="V12" s="594"/>
      <c r="W12" s="120" t="s">
        <v>229</v>
      </c>
      <c r="X12" s="651">
        <f>IF(S12=0,"",N12/S12)</f>
      </c>
      <c r="Y12" s="652"/>
      <c r="Z12" s="652"/>
      <c r="AA12" s="603" t="s">
        <v>90</v>
      </c>
      <c r="AB12" s="604"/>
      <c r="AC12" s="599" t="s">
        <v>230</v>
      </c>
      <c r="AD12" s="600"/>
      <c r="AE12" s="601">
        <f>IF(COUNT(S12)=0,"",ROUND(S12*2.58,0))</f>
      </c>
      <c r="AF12" s="602"/>
      <c r="AG12" s="602"/>
      <c r="AH12" s="602"/>
      <c r="AI12" s="119" t="s">
        <v>231</v>
      </c>
    </row>
    <row r="13" spans="1:35" s="108" customFormat="1" ht="25.5" customHeight="1">
      <c r="A13" s="708"/>
      <c r="B13" s="673"/>
      <c r="C13" s="695" t="s">
        <v>0</v>
      </c>
      <c r="D13" s="696"/>
      <c r="E13" s="696"/>
      <c r="F13" s="696"/>
      <c r="G13" s="696"/>
      <c r="H13" s="696"/>
      <c r="I13" s="696"/>
      <c r="J13" s="696"/>
      <c r="K13" s="697"/>
      <c r="L13" s="488">
        <f>SUM(L10:L12)</f>
        <v>0</v>
      </c>
      <c r="M13" s="121" t="s">
        <v>94</v>
      </c>
      <c r="N13" s="657">
        <f>IF(COUNT(N10:Q12)=0,"",SUM(N9:N12))</f>
      </c>
      <c r="O13" s="658"/>
      <c r="P13" s="658"/>
      <c r="Q13" s="658"/>
      <c r="R13" s="122" t="s">
        <v>197</v>
      </c>
      <c r="S13" s="657">
        <f>IF(COUNT(S10:V12)=0,"",SUM(S9:S12))</f>
      </c>
      <c r="T13" s="658"/>
      <c r="U13" s="658"/>
      <c r="V13" s="658"/>
      <c r="W13" s="122" t="s">
        <v>229</v>
      </c>
      <c r="X13" s="645">
        <f>IF(COUNT(X10:Z12)=0,"",N13/S13)</f>
      </c>
      <c r="Y13" s="646"/>
      <c r="Z13" s="646"/>
      <c r="AA13" s="647" t="s">
        <v>90</v>
      </c>
      <c r="AB13" s="648"/>
      <c r="AC13" s="653" t="s">
        <v>230</v>
      </c>
      <c r="AD13" s="654"/>
      <c r="AE13" s="628">
        <f>SUM(AE10:AH12)</f>
        <v>0</v>
      </c>
      <c r="AF13" s="629"/>
      <c r="AG13" s="629"/>
      <c r="AH13" s="629"/>
      <c r="AI13" s="122" t="s">
        <v>231</v>
      </c>
    </row>
    <row r="14" spans="1:35" s="108" customFormat="1" ht="24" customHeight="1">
      <c r="A14" s="708"/>
      <c r="B14" s="673"/>
      <c r="C14" s="123"/>
      <c r="D14" s="698" t="s">
        <v>101</v>
      </c>
      <c r="E14" s="698"/>
      <c r="F14" s="698"/>
      <c r="G14" s="698"/>
      <c r="H14" s="698"/>
      <c r="I14" s="698"/>
      <c r="J14" s="698"/>
      <c r="K14" s="698"/>
      <c r="L14" s="698"/>
      <c r="M14" s="698"/>
      <c r="N14" s="698"/>
      <c r="O14" s="698"/>
      <c r="P14" s="698"/>
      <c r="Q14" s="698"/>
      <c r="R14" s="698"/>
      <c r="S14" s="698"/>
      <c r="T14" s="698"/>
      <c r="U14" s="698"/>
      <c r="V14" s="698"/>
      <c r="W14" s="698"/>
      <c r="X14" s="698"/>
      <c r="Y14" s="698"/>
      <c r="Z14" s="698"/>
      <c r="AA14" s="698"/>
      <c r="AB14" s="698"/>
      <c r="AC14" s="698"/>
      <c r="AD14" s="698"/>
      <c r="AE14" s="698"/>
      <c r="AF14" s="698"/>
      <c r="AG14" s="698"/>
      <c r="AH14" s="698"/>
      <c r="AI14" s="699"/>
    </row>
    <row r="15" spans="1:35" ht="24.75" customHeight="1">
      <c r="A15" s="708"/>
      <c r="B15" s="673"/>
      <c r="C15" s="45"/>
      <c r="D15" s="688" t="s">
        <v>210</v>
      </c>
      <c r="E15" s="688"/>
      <c r="F15" s="688"/>
      <c r="G15" s="688"/>
      <c r="H15" s="688"/>
      <c r="I15" s="688"/>
      <c r="J15" s="688"/>
      <c r="K15" s="689"/>
      <c r="L15" s="480"/>
      <c r="M15" s="124" t="s">
        <v>94</v>
      </c>
      <c r="N15" s="563"/>
      <c r="O15" s="564"/>
      <c r="P15" s="564"/>
      <c r="Q15" s="564"/>
      <c r="R15" s="116" t="s">
        <v>197</v>
      </c>
      <c r="S15" s="563"/>
      <c r="T15" s="564"/>
      <c r="U15" s="564"/>
      <c r="V15" s="564"/>
      <c r="W15" s="117" t="s">
        <v>229</v>
      </c>
      <c r="X15" s="655">
        <f>IF(S15=0,"",ROUND(N15/S15,2))</f>
      </c>
      <c r="Y15" s="656"/>
      <c r="Z15" s="656"/>
      <c r="AA15" s="603" t="s">
        <v>90</v>
      </c>
      <c r="AB15" s="604"/>
      <c r="AC15" s="605" t="s">
        <v>230</v>
      </c>
      <c r="AD15" s="606"/>
      <c r="AE15" s="607">
        <f>IF(COUNT(S15)=0,"",ROUND(S15*2.58,0))</f>
      </c>
      <c r="AF15" s="608"/>
      <c r="AG15" s="608"/>
      <c r="AH15" s="608"/>
      <c r="AI15" s="116" t="s">
        <v>231</v>
      </c>
    </row>
    <row r="16" spans="1:35" ht="24.75" customHeight="1">
      <c r="A16" s="708"/>
      <c r="B16" s="673"/>
      <c r="C16" s="45"/>
      <c r="D16" s="688" t="s">
        <v>208</v>
      </c>
      <c r="E16" s="688"/>
      <c r="F16" s="688"/>
      <c r="G16" s="688"/>
      <c r="H16" s="688"/>
      <c r="I16" s="688"/>
      <c r="J16" s="688"/>
      <c r="K16" s="689"/>
      <c r="L16" s="480"/>
      <c r="M16" s="124" t="s">
        <v>94</v>
      </c>
      <c r="N16" s="563"/>
      <c r="O16" s="564"/>
      <c r="P16" s="564"/>
      <c r="Q16" s="564"/>
      <c r="R16" s="116" t="s">
        <v>197</v>
      </c>
      <c r="S16" s="563"/>
      <c r="T16" s="564"/>
      <c r="U16" s="564"/>
      <c r="V16" s="564"/>
      <c r="W16" s="117" t="s">
        <v>229</v>
      </c>
      <c r="X16" s="655">
        <f>IF(S16=0,"",ROUND(N16/S16,2))</f>
      </c>
      <c r="Y16" s="656"/>
      <c r="Z16" s="656"/>
      <c r="AA16" s="603" t="s">
        <v>90</v>
      </c>
      <c r="AB16" s="604"/>
      <c r="AC16" s="605" t="s">
        <v>230</v>
      </c>
      <c r="AD16" s="606"/>
      <c r="AE16" s="607">
        <f>IF(COUNT(S16)=0,"",ROUND(S16*2.58,0))</f>
      </c>
      <c r="AF16" s="608"/>
      <c r="AG16" s="608"/>
      <c r="AH16" s="608"/>
      <c r="AI16" s="116" t="s">
        <v>231</v>
      </c>
    </row>
    <row r="17" spans="1:35" ht="24.75" customHeight="1">
      <c r="A17" s="708"/>
      <c r="B17" s="673"/>
      <c r="C17" s="125"/>
      <c r="D17" s="706" t="s">
        <v>209</v>
      </c>
      <c r="E17" s="706"/>
      <c r="F17" s="706"/>
      <c r="G17" s="706"/>
      <c r="H17" s="706"/>
      <c r="I17" s="706"/>
      <c r="J17" s="706"/>
      <c r="K17" s="707"/>
      <c r="L17" s="481"/>
      <c r="M17" s="126" t="s">
        <v>94</v>
      </c>
      <c r="N17" s="593"/>
      <c r="O17" s="594"/>
      <c r="P17" s="594"/>
      <c r="Q17" s="594"/>
      <c r="R17" s="119" t="s">
        <v>197</v>
      </c>
      <c r="S17" s="593"/>
      <c r="T17" s="594"/>
      <c r="U17" s="594"/>
      <c r="V17" s="594"/>
      <c r="W17" s="120" t="s">
        <v>229</v>
      </c>
      <c r="X17" s="651">
        <f>IF(S17=0,"",ROUND(N17/S17,2))</f>
      </c>
      <c r="Y17" s="652"/>
      <c r="Z17" s="652"/>
      <c r="AA17" s="597" t="s">
        <v>90</v>
      </c>
      <c r="AB17" s="598"/>
      <c r="AC17" s="599" t="s">
        <v>230</v>
      </c>
      <c r="AD17" s="600"/>
      <c r="AE17" s="601">
        <f>IF(COUNT(S17)=0,"",ROUND(S17*2.58,0))</f>
      </c>
      <c r="AF17" s="602"/>
      <c r="AG17" s="602"/>
      <c r="AH17" s="602"/>
      <c r="AI17" s="119" t="s">
        <v>231</v>
      </c>
    </row>
    <row r="18" spans="1:35" s="108" customFormat="1" ht="24" customHeight="1">
      <c r="A18" s="708"/>
      <c r="B18" s="673"/>
      <c r="C18" s="677" t="s">
        <v>1</v>
      </c>
      <c r="D18" s="678"/>
      <c r="E18" s="678"/>
      <c r="F18" s="678"/>
      <c r="G18" s="678"/>
      <c r="H18" s="678"/>
      <c r="I18" s="678"/>
      <c r="J18" s="678"/>
      <c r="K18" s="679"/>
      <c r="L18" s="488">
        <f>SUM(L15:L17)</f>
        <v>0</v>
      </c>
      <c r="M18" s="127" t="s">
        <v>94</v>
      </c>
      <c r="N18" s="643">
        <f>IF(COUNT(N15:Q17)=0,"",SUM(N14:N17))</f>
      </c>
      <c r="O18" s="644"/>
      <c r="P18" s="644"/>
      <c r="Q18" s="644"/>
      <c r="R18" s="122" t="s">
        <v>197</v>
      </c>
      <c r="S18" s="643">
        <f>IF(COUNT(S15:V17)=0,"",SUM(S14:S17))</f>
      </c>
      <c r="T18" s="644"/>
      <c r="U18" s="644"/>
      <c r="V18" s="644"/>
      <c r="W18" s="122" t="s">
        <v>229</v>
      </c>
      <c r="X18" s="645">
        <f>IF(COUNT(X15:Z17)=0,"",N18/S18)</f>
      </c>
      <c r="Y18" s="646"/>
      <c r="Z18" s="646"/>
      <c r="AA18" s="647" t="s">
        <v>90</v>
      </c>
      <c r="AB18" s="648"/>
      <c r="AC18" s="653" t="s">
        <v>230</v>
      </c>
      <c r="AD18" s="654"/>
      <c r="AE18" s="628">
        <f>SUM(AE15:AH17)</f>
        <v>0</v>
      </c>
      <c r="AF18" s="629"/>
      <c r="AG18" s="629"/>
      <c r="AH18" s="629"/>
      <c r="AI18" s="122" t="s">
        <v>231</v>
      </c>
    </row>
    <row r="19" spans="1:35" s="108" customFormat="1" ht="24" customHeight="1">
      <c r="A19" s="708"/>
      <c r="B19" s="674"/>
      <c r="C19" s="690" t="s">
        <v>2</v>
      </c>
      <c r="D19" s="691"/>
      <c r="E19" s="691"/>
      <c r="F19" s="691"/>
      <c r="G19" s="691"/>
      <c r="H19" s="691"/>
      <c r="I19" s="691"/>
      <c r="J19" s="691"/>
      <c r="K19" s="692"/>
      <c r="L19" s="489">
        <f>+L18+L13</f>
        <v>0</v>
      </c>
      <c r="M19" s="128" t="s">
        <v>94</v>
      </c>
      <c r="N19" s="641">
        <f>IF(COUNT(N18,N13)=0,"",(N18+N13))</f>
      </c>
      <c r="O19" s="642"/>
      <c r="P19" s="642"/>
      <c r="Q19" s="642"/>
      <c r="R19" s="129" t="s">
        <v>197</v>
      </c>
      <c r="S19" s="643">
        <f>IF(COUNT(S18,S13)=0,"",(S18+S13))</f>
      </c>
      <c r="T19" s="644"/>
      <c r="U19" s="644"/>
      <c r="V19" s="644"/>
      <c r="W19" s="129" t="s">
        <v>229</v>
      </c>
      <c r="X19" s="645">
        <f>IF(S19=0,"",N19/S19)</f>
      </c>
      <c r="Y19" s="646"/>
      <c r="Z19" s="646"/>
      <c r="AA19" s="647" t="s">
        <v>90</v>
      </c>
      <c r="AB19" s="648"/>
      <c r="AC19" s="649" t="s">
        <v>230</v>
      </c>
      <c r="AD19" s="650"/>
      <c r="AE19" s="628">
        <f>AE13+AE18</f>
        <v>0</v>
      </c>
      <c r="AF19" s="629"/>
      <c r="AG19" s="629"/>
      <c r="AH19" s="629"/>
      <c r="AI19" s="129" t="s">
        <v>231</v>
      </c>
    </row>
    <row r="20" spans="1:35" ht="24.75" customHeight="1">
      <c r="A20" s="708"/>
      <c r="B20" s="672" t="s">
        <v>255</v>
      </c>
      <c r="C20" s="130"/>
      <c r="D20" s="693" t="s">
        <v>95</v>
      </c>
      <c r="E20" s="693"/>
      <c r="F20" s="693"/>
      <c r="G20" s="693"/>
      <c r="H20" s="693"/>
      <c r="I20" s="693"/>
      <c r="J20" s="693"/>
      <c r="K20" s="694"/>
      <c r="L20" s="482"/>
      <c r="M20" s="201" t="s">
        <v>94</v>
      </c>
      <c r="N20" s="630"/>
      <c r="O20" s="631"/>
      <c r="P20" s="631"/>
      <c r="Q20" s="631"/>
      <c r="R20" s="199" t="s">
        <v>197</v>
      </c>
      <c r="S20" s="632"/>
      <c r="T20" s="633"/>
      <c r="U20" s="633"/>
      <c r="V20" s="633"/>
      <c r="W20" s="132" t="s">
        <v>3</v>
      </c>
      <c r="X20" s="634">
        <f aca="true" t="shared" si="0" ref="X20:X26">IF(S20=0,"",ROUND(N20/S20,2))</f>
      </c>
      <c r="Y20" s="634"/>
      <c r="Z20" s="634"/>
      <c r="AA20" s="635" t="s">
        <v>4</v>
      </c>
      <c r="AB20" s="636"/>
      <c r="AC20" s="637" t="s">
        <v>5</v>
      </c>
      <c r="AD20" s="638"/>
      <c r="AE20" s="639">
        <f>IF(COUNT(S20)=0,"",ROUND(S20*2.23,0))</f>
      </c>
      <c r="AF20" s="640"/>
      <c r="AG20" s="640"/>
      <c r="AH20" s="640"/>
      <c r="AI20" s="131" t="s">
        <v>231</v>
      </c>
    </row>
    <row r="21" spans="1:35" ht="24.75" customHeight="1">
      <c r="A21" s="708"/>
      <c r="B21" s="673"/>
      <c r="C21" s="195"/>
      <c r="D21" s="575" t="s">
        <v>476</v>
      </c>
      <c r="E21" s="575"/>
      <c r="F21" s="575"/>
      <c r="G21" s="575"/>
      <c r="H21" s="575"/>
      <c r="I21" s="575"/>
      <c r="J21" s="575"/>
      <c r="K21" s="576"/>
      <c r="L21" s="483"/>
      <c r="M21" s="416" t="s">
        <v>94</v>
      </c>
      <c r="N21" s="577"/>
      <c r="O21" s="578"/>
      <c r="P21" s="578"/>
      <c r="Q21" s="578"/>
      <c r="R21" s="116" t="s">
        <v>197</v>
      </c>
      <c r="S21" s="563"/>
      <c r="T21" s="564"/>
      <c r="U21" s="564"/>
      <c r="V21" s="564"/>
      <c r="W21" s="197" t="s">
        <v>524</v>
      </c>
      <c r="X21" s="565">
        <f t="shared" si="0"/>
      </c>
      <c r="Y21" s="566"/>
      <c r="Z21" s="566"/>
      <c r="AA21" s="567" t="s">
        <v>540</v>
      </c>
      <c r="AB21" s="568"/>
      <c r="AC21" s="569" t="s">
        <v>542</v>
      </c>
      <c r="AD21" s="570"/>
      <c r="AE21" s="571">
        <f>IF(COUNT(S21)=0,"",ROUND(S21*0,0))</f>
      </c>
      <c r="AF21" s="572"/>
      <c r="AG21" s="572"/>
      <c r="AH21" s="572"/>
      <c r="AI21" s="196" t="s">
        <v>231</v>
      </c>
    </row>
    <row r="22" spans="1:35" ht="24.75" customHeight="1">
      <c r="A22" s="708"/>
      <c r="B22" s="673"/>
      <c r="C22" s="195"/>
      <c r="D22" s="575" t="s">
        <v>96</v>
      </c>
      <c r="E22" s="575"/>
      <c r="F22" s="575"/>
      <c r="G22" s="575"/>
      <c r="H22" s="575"/>
      <c r="I22" s="575"/>
      <c r="J22" s="575"/>
      <c r="K22" s="576"/>
      <c r="L22" s="483"/>
      <c r="M22" s="200" t="s">
        <v>94</v>
      </c>
      <c r="N22" s="577"/>
      <c r="O22" s="578"/>
      <c r="P22" s="578"/>
      <c r="Q22" s="578"/>
      <c r="R22" s="116" t="s">
        <v>197</v>
      </c>
      <c r="S22" s="563"/>
      <c r="T22" s="564"/>
      <c r="U22" s="564"/>
      <c r="V22" s="564"/>
      <c r="W22" s="117" t="s">
        <v>263</v>
      </c>
      <c r="X22" s="565">
        <f t="shared" si="0"/>
      </c>
      <c r="Y22" s="566"/>
      <c r="Z22" s="566"/>
      <c r="AA22" s="567" t="s">
        <v>543</v>
      </c>
      <c r="AB22" s="568"/>
      <c r="AC22" s="569" t="s">
        <v>544</v>
      </c>
      <c r="AD22" s="570"/>
      <c r="AE22" s="607">
        <f>IF(COUNT(S22)=0,"",ROUND(S22*0.579,0))</f>
      </c>
      <c r="AF22" s="608"/>
      <c r="AG22" s="608"/>
      <c r="AH22" s="608"/>
      <c r="AI22" s="196" t="s">
        <v>231</v>
      </c>
    </row>
    <row r="23" spans="1:35" ht="24.75" customHeight="1">
      <c r="A23" s="708"/>
      <c r="B23" s="673"/>
      <c r="C23" s="133"/>
      <c r="D23" s="575" t="s">
        <v>103</v>
      </c>
      <c r="E23" s="575"/>
      <c r="F23" s="575"/>
      <c r="G23" s="575"/>
      <c r="H23" s="575"/>
      <c r="I23" s="575"/>
      <c r="J23" s="575"/>
      <c r="K23" s="576"/>
      <c r="L23" s="484"/>
      <c r="M23" s="416" t="s">
        <v>94</v>
      </c>
      <c r="N23" s="563"/>
      <c r="O23" s="564"/>
      <c r="P23" s="564"/>
      <c r="Q23" s="564"/>
      <c r="R23" s="116" t="s">
        <v>197</v>
      </c>
      <c r="S23" s="563"/>
      <c r="T23" s="564"/>
      <c r="U23" s="564"/>
      <c r="V23" s="564"/>
      <c r="W23" s="117" t="s">
        <v>229</v>
      </c>
      <c r="X23" s="565">
        <f t="shared" si="0"/>
      </c>
      <c r="Y23" s="566"/>
      <c r="Z23" s="566"/>
      <c r="AA23" s="603" t="s">
        <v>90</v>
      </c>
      <c r="AB23" s="604"/>
      <c r="AC23" s="605" t="s">
        <v>230</v>
      </c>
      <c r="AD23" s="606"/>
      <c r="AE23" s="607">
        <f>IF(COUNT(S23)=0,"",ROUND(S23*2.58,0))</f>
      </c>
      <c r="AF23" s="608"/>
      <c r="AG23" s="608"/>
      <c r="AH23" s="608"/>
      <c r="AI23" s="116" t="s">
        <v>231</v>
      </c>
    </row>
    <row r="24" spans="1:35" ht="24.75" customHeight="1">
      <c r="A24" s="708"/>
      <c r="B24" s="673"/>
      <c r="C24" s="133"/>
      <c r="D24" s="575" t="s">
        <v>102</v>
      </c>
      <c r="E24" s="575"/>
      <c r="F24" s="575"/>
      <c r="G24" s="575"/>
      <c r="H24" s="575"/>
      <c r="I24" s="575"/>
      <c r="J24" s="575"/>
      <c r="K24" s="576"/>
      <c r="L24" s="484"/>
      <c r="M24" s="417" t="s">
        <v>94</v>
      </c>
      <c r="N24" s="563"/>
      <c r="O24" s="564"/>
      <c r="P24" s="564"/>
      <c r="Q24" s="564"/>
      <c r="R24" s="116" t="s">
        <v>197</v>
      </c>
      <c r="S24" s="563"/>
      <c r="T24" s="564"/>
      <c r="U24" s="564"/>
      <c r="V24" s="564"/>
      <c r="W24" s="117" t="s">
        <v>229</v>
      </c>
      <c r="X24" s="565">
        <f t="shared" si="0"/>
      </c>
      <c r="Y24" s="566"/>
      <c r="Z24" s="566"/>
      <c r="AA24" s="603" t="s">
        <v>90</v>
      </c>
      <c r="AB24" s="604"/>
      <c r="AC24" s="605" t="s">
        <v>252</v>
      </c>
      <c r="AD24" s="606"/>
      <c r="AE24" s="607">
        <f>IF(COUNT(S24)=0,"",ROUND(S24*2.32,0))</f>
      </c>
      <c r="AF24" s="608"/>
      <c r="AG24" s="608"/>
      <c r="AH24" s="608"/>
      <c r="AI24" s="116" t="s">
        <v>231</v>
      </c>
    </row>
    <row r="25" spans="1:35" ht="24.75" customHeight="1">
      <c r="A25" s="708"/>
      <c r="B25" s="673"/>
      <c r="C25" s="133"/>
      <c r="D25" s="575" t="s">
        <v>98</v>
      </c>
      <c r="E25" s="575"/>
      <c r="F25" s="575"/>
      <c r="G25" s="575"/>
      <c r="H25" s="575"/>
      <c r="I25" s="575"/>
      <c r="J25" s="575"/>
      <c r="K25" s="576"/>
      <c r="L25" s="484"/>
      <c r="M25" s="134" t="s">
        <v>94</v>
      </c>
      <c r="N25" s="563"/>
      <c r="O25" s="564"/>
      <c r="P25" s="564"/>
      <c r="Q25" s="564"/>
      <c r="R25" s="116" t="s">
        <v>197</v>
      </c>
      <c r="S25" s="563"/>
      <c r="T25" s="564"/>
      <c r="U25" s="564"/>
      <c r="V25" s="564"/>
      <c r="W25" s="117" t="s">
        <v>229</v>
      </c>
      <c r="X25" s="565">
        <f t="shared" si="0"/>
      </c>
      <c r="Y25" s="566"/>
      <c r="Z25" s="566"/>
      <c r="AA25" s="603" t="s">
        <v>90</v>
      </c>
      <c r="AB25" s="604"/>
      <c r="AC25" s="605" t="s">
        <v>6</v>
      </c>
      <c r="AD25" s="606"/>
      <c r="AE25" s="607">
        <f>IF(COUNT(S25)=0,"",ROUND(S25*2.32,0))</f>
      </c>
      <c r="AF25" s="608"/>
      <c r="AG25" s="608"/>
      <c r="AH25" s="608"/>
      <c r="AI25" s="116" t="s">
        <v>231</v>
      </c>
    </row>
    <row r="26" spans="1:35" ht="24.75" customHeight="1">
      <c r="A26" s="708"/>
      <c r="B26" s="673"/>
      <c r="C26" s="135"/>
      <c r="D26" s="675" t="s">
        <v>99</v>
      </c>
      <c r="E26" s="675"/>
      <c r="F26" s="675"/>
      <c r="G26" s="675"/>
      <c r="H26" s="675"/>
      <c r="I26" s="675"/>
      <c r="J26" s="675"/>
      <c r="K26" s="676"/>
      <c r="L26" s="485"/>
      <c r="M26" s="136" t="s">
        <v>94</v>
      </c>
      <c r="N26" s="593"/>
      <c r="O26" s="594"/>
      <c r="P26" s="594"/>
      <c r="Q26" s="594"/>
      <c r="R26" s="119" t="s">
        <v>197</v>
      </c>
      <c r="S26" s="593"/>
      <c r="T26" s="594"/>
      <c r="U26" s="594"/>
      <c r="V26" s="594"/>
      <c r="W26" s="120" t="s">
        <v>229</v>
      </c>
      <c r="X26" s="595">
        <f t="shared" si="0"/>
      </c>
      <c r="Y26" s="596"/>
      <c r="Z26" s="596"/>
      <c r="AA26" s="603" t="s">
        <v>90</v>
      </c>
      <c r="AB26" s="604"/>
      <c r="AC26" s="599" t="s">
        <v>7</v>
      </c>
      <c r="AD26" s="600"/>
      <c r="AE26" s="601">
        <f>IF(COUNT(S26)=0,"",ROUND(S26*1.67,0))</f>
      </c>
      <c r="AF26" s="602"/>
      <c r="AG26" s="602"/>
      <c r="AH26" s="602"/>
      <c r="AI26" s="119" t="s">
        <v>231</v>
      </c>
    </row>
    <row r="27" spans="1:35" ht="24" customHeight="1">
      <c r="A27" s="708"/>
      <c r="B27" s="674"/>
      <c r="C27" s="677" t="s">
        <v>8</v>
      </c>
      <c r="D27" s="678"/>
      <c r="E27" s="678"/>
      <c r="F27" s="678"/>
      <c r="G27" s="678"/>
      <c r="H27" s="678"/>
      <c r="I27" s="678"/>
      <c r="J27" s="678"/>
      <c r="K27" s="679"/>
      <c r="L27" s="490">
        <f>SUM(L20:L26)</f>
        <v>0</v>
      </c>
      <c r="M27" s="137" t="s">
        <v>94</v>
      </c>
      <c r="N27" s="625" t="s">
        <v>9</v>
      </c>
      <c r="O27" s="626"/>
      <c r="P27" s="626"/>
      <c r="Q27" s="626"/>
      <c r="R27" s="627"/>
      <c r="S27" s="625" t="s">
        <v>9</v>
      </c>
      <c r="T27" s="626"/>
      <c r="U27" s="626"/>
      <c r="V27" s="626"/>
      <c r="W27" s="627"/>
      <c r="X27" s="625" t="s">
        <v>9</v>
      </c>
      <c r="Y27" s="626"/>
      <c r="Z27" s="626"/>
      <c r="AA27" s="626"/>
      <c r="AB27" s="627"/>
      <c r="AC27" s="625" t="s">
        <v>122</v>
      </c>
      <c r="AD27" s="627"/>
      <c r="AE27" s="628">
        <f>SUM(AE20:AH26)</f>
        <v>0</v>
      </c>
      <c r="AF27" s="629"/>
      <c r="AG27" s="629"/>
      <c r="AH27" s="629"/>
      <c r="AI27" s="122" t="s">
        <v>231</v>
      </c>
    </row>
    <row r="28" spans="1:35" ht="24" customHeight="1" thickBot="1">
      <c r="A28" s="709"/>
      <c r="B28" s="705" t="s">
        <v>10</v>
      </c>
      <c r="C28" s="703"/>
      <c r="D28" s="703"/>
      <c r="E28" s="703"/>
      <c r="F28" s="703"/>
      <c r="G28" s="703"/>
      <c r="H28" s="703"/>
      <c r="I28" s="703"/>
      <c r="J28" s="703"/>
      <c r="K28" s="704"/>
      <c r="L28" s="491">
        <f>+L27+L19</f>
        <v>0</v>
      </c>
      <c r="M28" s="138" t="s">
        <v>94</v>
      </c>
      <c r="N28" s="590" t="s">
        <v>9</v>
      </c>
      <c r="O28" s="591"/>
      <c r="P28" s="591"/>
      <c r="Q28" s="591"/>
      <c r="R28" s="592"/>
      <c r="S28" s="590" t="s">
        <v>9</v>
      </c>
      <c r="T28" s="591"/>
      <c r="U28" s="591"/>
      <c r="V28" s="591"/>
      <c r="W28" s="592"/>
      <c r="X28" s="590" t="s">
        <v>9</v>
      </c>
      <c r="Y28" s="591"/>
      <c r="Z28" s="591"/>
      <c r="AA28" s="591"/>
      <c r="AB28" s="592"/>
      <c r="AC28" s="579" t="s">
        <v>122</v>
      </c>
      <c r="AD28" s="580"/>
      <c r="AE28" s="581">
        <f>AE19+AE27</f>
        <v>0</v>
      </c>
      <c r="AF28" s="582"/>
      <c r="AG28" s="582"/>
      <c r="AH28" s="582"/>
      <c r="AI28" s="139" t="s">
        <v>231</v>
      </c>
    </row>
    <row r="29" spans="1:35" ht="24.75" customHeight="1" thickTop="1">
      <c r="A29" s="680" t="s">
        <v>133</v>
      </c>
      <c r="B29" s="681"/>
      <c r="C29" s="114"/>
      <c r="D29" s="686" t="s">
        <v>93</v>
      </c>
      <c r="E29" s="686"/>
      <c r="F29" s="686"/>
      <c r="G29" s="686"/>
      <c r="H29" s="686"/>
      <c r="I29" s="686"/>
      <c r="J29" s="686"/>
      <c r="K29" s="687"/>
      <c r="L29" s="486"/>
      <c r="M29" s="140" t="s">
        <v>94</v>
      </c>
      <c r="N29" s="617"/>
      <c r="O29" s="618"/>
      <c r="P29" s="618"/>
      <c r="Q29" s="618"/>
      <c r="R29" s="141" t="s">
        <v>197</v>
      </c>
      <c r="S29" s="617"/>
      <c r="T29" s="618"/>
      <c r="U29" s="618"/>
      <c r="V29" s="618"/>
      <c r="W29" s="142" t="s">
        <v>229</v>
      </c>
      <c r="X29" s="619">
        <f aca="true" t="shared" si="1" ref="X29:X36">IF(S29=0,"",ROUND(N29/S29,2))</f>
      </c>
      <c r="Y29" s="620"/>
      <c r="Z29" s="620"/>
      <c r="AA29" s="621" t="s">
        <v>90</v>
      </c>
      <c r="AB29" s="622"/>
      <c r="AC29" s="623" t="s">
        <v>230</v>
      </c>
      <c r="AD29" s="624"/>
      <c r="AE29" s="712">
        <f>IF(COUNT(S29)=0,"",ROUND(S29*2.58,0))</f>
      </c>
      <c r="AF29" s="713"/>
      <c r="AG29" s="713"/>
      <c r="AH29" s="713"/>
      <c r="AI29" s="141" t="s">
        <v>231</v>
      </c>
    </row>
    <row r="30" spans="1:35" ht="24.75" customHeight="1">
      <c r="A30" s="682"/>
      <c r="B30" s="683"/>
      <c r="C30" s="133"/>
      <c r="D30" s="688" t="s">
        <v>95</v>
      </c>
      <c r="E30" s="688"/>
      <c r="F30" s="688"/>
      <c r="G30" s="688"/>
      <c r="H30" s="688"/>
      <c r="I30" s="688"/>
      <c r="J30" s="688"/>
      <c r="K30" s="689"/>
      <c r="L30" s="487"/>
      <c r="M30" s="124" t="s">
        <v>94</v>
      </c>
      <c r="N30" s="563"/>
      <c r="O30" s="564"/>
      <c r="P30" s="564"/>
      <c r="Q30" s="564"/>
      <c r="R30" s="116" t="s">
        <v>197</v>
      </c>
      <c r="S30" s="573"/>
      <c r="T30" s="574"/>
      <c r="U30" s="574"/>
      <c r="V30" s="574"/>
      <c r="W30" s="197" t="s">
        <v>3</v>
      </c>
      <c r="X30" s="609">
        <f t="shared" si="1"/>
      </c>
      <c r="Y30" s="610"/>
      <c r="Z30" s="610"/>
      <c r="AA30" s="611" t="s">
        <v>4</v>
      </c>
      <c r="AB30" s="612"/>
      <c r="AC30" s="613" t="s">
        <v>5</v>
      </c>
      <c r="AD30" s="614"/>
      <c r="AE30" s="615">
        <f>IF(COUNT(S30)=0,"",ROUND(S30*2.23,0))</f>
      </c>
      <c r="AF30" s="616"/>
      <c r="AG30" s="616"/>
      <c r="AH30" s="616"/>
      <c r="AI30" s="198" t="s">
        <v>231</v>
      </c>
    </row>
    <row r="31" spans="1:35" ht="24.75" customHeight="1">
      <c r="A31" s="682"/>
      <c r="B31" s="683"/>
      <c r="C31" s="133"/>
      <c r="D31" s="575" t="s">
        <v>477</v>
      </c>
      <c r="E31" s="575"/>
      <c r="F31" s="575"/>
      <c r="G31" s="575"/>
      <c r="H31" s="575"/>
      <c r="I31" s="575"/>
      <c r="J31" s="575"/>
      <c r="K31" s="576"/>
      <c r="L31" s="487"/>
      <c r="M31" s="134" t="s">
        <v>94</v>
      </c>
      <c r="N31" s="563"/>
      <c r="O31" s="564"/>
      <c r="P31" s="564"/>
      <c r="Q31" s="564"/>
      <c r="R31" s="116" t="s">
        <v>197</v>
      </c>
      <c r="S31" s="563"/>
      <c r="T31" s="564"/>
      <c r="U31" s="564"/>
      <c r="V31" s="564"/>
      <c r="W31" s="197" t="s">
        <v>524</v>
      </c>
      <c r="X31" s="565">
        <f t="shared" si="1"/>
      </c>
      <c r="Y31" s="566"/>
      <c r="Z31" s="566"/>
      <c r="AA31" s="567" t="s">
        <v>540</v>
      </c>
      <c r="AB31" s="568"/>
      <c r="AC31" s="569" t="s">
        <v>542</v>
      </c>
      <c r="AD31" s="570"/>
      <c r="AE31" s="571">
        <f>IF(COUNT(S31)=0,"",ROUND(S31*0,0))</f>
      </c>
      <c r="AF31" s="572"/>
      <c r="AG31" s="572"/>
      <c r="AH31" s="572"/>
      <c r="AI31" s="116" t="s">
        <v>231</v>
      </c>
    </row>
    <row r="32" spans="1:35" ht="24.75" customHeight="1">
      <c r="A32" s="682"/>
      <c r="B32" s="683"/>
      <c r="C32" s="133"/>
      <c r="D32" s="575" t="s">
        <v>96</v>
      </c>
      <c r="E32" s="575"/>
      <c r="F32" s="575"/>
      <c r="G32" s="575"/>
      <c r="H32" s="575"/>
      <c r="I32" s="575"/>
      <c r="J32" s="575"/>
      <c r="K32" s="576"/>
      <c r="L32" s="487"/>
      <c r="M32" s="134" t="s">
        <v>94</v>
      </c>
      <c r="N32" s="563"/>
      <c r="O32" s="564"/>
      <c r="P32" s="564"/>
      <c r="Q32" s="564"/>
      <c r="R32" s="116" t="s">
        <v>197</v>
      </c>
      <c r="S32" s="563"/>
      <c r="T32" s="564"/>
      <c r="U32" s="564"/>
      <c r="V32" s="564"/>
      <c r="W32" s="117" t="s">
        <v>263</v>
      </c>
      <c r="X32" s="565">
        <f t="shared" si="1"/>
      </c>
      <c r="Y32" s="566"/>
      <c r="Z32" s="566"/>
      <c r="AA32" s="567" t="s">
        <v>264</v>
      </c>
      <c r="AB32" s="568"/>
      <c r="AC32" s="569" t="s">
        <v>396</v>
      </c>
      <c r="AD32" s="570"/>
      <c r="AE32" s="607">
        <f>IF(COUNT(S32)=0,"",ROUND(S32*0.579,0))</f>
      </c>
      <c r="AF32" s="608"/>
      <c r="AG32" s="608"/>
      <c r="AH32" s="608"/>
      <c r="AI32" s="116" t="s">
        <v>231</v>
      </c>
    </row>
    <row r="33" spans="1:35" ht="24.75" customHeight="1">
      <c r="A33" s="682"/>
      <c r="B33" s="683"/>
      <c r="C33" s="133"/>
      <c r="D33" s="575" t="s">
        <v>103</v>
      </c>
      <c r="E33" s="575"/>
      <c r="F33" s="575"/>
      <c r="G33" s="575"/>
      <c r="H33" s="575"/>
      <c r="I33" s="575"/>
      <c r="J33" s="575"/>
      <c r="K33" s="576"/>
      <c r="L33" s="484"/>
      <c r="M33" s="134" t="s">
        <v>94</v>
      </c>
      <c r="N33" s="563"/>
      <c r="O33" s="564"/>
      <c r="P33" s="564"/>
      <c r="Q33" s="564"/>
      <c r="R33" s="116" t="s">
        <v>235</v>
      </c>
      <c r="S33" s="563"/>
      <c r="T33" s="564"/>
      <c r="U33" s="564"/>
      <c r="V33" s="564"/>
      <c r="W33" s="117" t="s">
        <v>236</v>
      </c>
      <c r="X33" s="565">
        <f t="shared" si="1"/>
      </c>
      <c r="Y33" s="566"/>
      <c r="Z33" s="566"/>
      <c r="AA33" s="603" t="s">
        <v>90</v>
      </c>
      <c r="AB33" s="604"/>
      <c r="AC33" s="605" t="s">
        <v>237</v>
      </c>
      <c r="AD33" s="606"/>
      <c r="AE33" s="607">
        <f>IF(COUNT(S33)=0,"",ROUND(S33*2.58,0))</f>
      </c>
      <c r="AF33" s="608"/>
      <c r="AG33" s="608"/>
      <c r="AH33" s="608"/>
      <c r="AI33" s="116" t="s">
        <v>238</v>
      </c>
    </row>
    <row r="34" spans="1:38" ht="24.75" customHeight="1">
      <c r="A34" s="682"/>
      <c r="B34" s="683"/>
      <c r="C34" s="133"/>
      <c r="D34" s="575" t="s">
        <v>102</v>
      </c>
      <c r="E34" s="575"/>
      <c r="F34" s="575"/>
      <c r="G34" s="575"/>
      <c r="H34" s="575"/>
      <c r="I34" s="575"/>
      <c r="J34" s="575"/>
      <c r="K34" s="576"/>
      <c r="L34" s="484"/>
      <c r="M34" s="134" t="s">
        <v>94</v>
      </c>
      <c r="N34" s="563"/>
      <c r="O34" s="564"/>
      <c r="P34" s="564"/>
      <c r="Q34" s="564"/>
      <c r="R34" s="116" t="s">
        <v>235</v>
      </c>
      <c r="S34" s="563"/>
      <c r="T34" s="564"/>
      <c r="U34" s="564"/>
      <c r="V34" s="564"/>
      <c r="W34" s="117" t="s">
        <v>236</v>
      </c>
      <c r="X34" s="565">
        <f t="shared" si="1"/>
      </c>
      <c r="Y34" s="566"/>
      <c r="Z34" s="566"/>
      <c r="AA34" s="603" t="s">
        <v>90</v>
      </c>
      <c r="AB34" s="604"/>
      <c r="AC34" s="605" t="s">
        <v>239</v>
      </c>
      <c r="AD34" s="606"/>
      <c r="AE34" s="607">
        <f>IF(COUNT(S34)=0,"",ROUND(S34*2.32,0))</f>
      </c>
      <c r="AF34" s="608"/>
      <c r="AG34" s="608"/>
      <c r="AH34" s="608"/>
      <c r="AI34" s="116" t="s">
        <v>238</v>
      </c>
      <c r="AL34" s="202"/>
    </row>
    <row r="35" spans="1:38" ht="24.75" customHeight="1">
      <c r="A35" s="682"/>
      <c r="B35" s="683"/>
      <c r="C35" s="133"/>
      <c r="D35" s="575" t="s">
        <v>98</v>
      </c>
      <c r="E35" s="575"/>
      <c r="F35" s="575"/>
      <c r="G35" s="575"/>
      <c r="H35" s="575"/>
      <c r="I35" s="575"/>
      <c r="J35" s="575"/>
      <c r="K35" s="576"/>
      <c r="L35" s="484"/>
      <c r="M35" s="134" t="s">
        <v>94</v>
      </c>
      <c r="N35" s="563"/>
      <c r="O35" s="564"/>
      <c r="P35" s="564"/>
      <c r="Q35" s="564"/>
      <c r="R35" s="116" t="s">
        <v>235</v>
      </c>
      <c r="S35" s="563"/>
      <c r="T35" s="564"/>
      <c r="U35" s="564"/>
      <c r="V35" s="564"/>
      <c r="W35" s="117" t="s">
        <v>236</v>
      </c>
      <c r="X35" s="565">
        <f t="shared" si="1"/>
      </c>
      <c r="Y35" s="566"/>
      <c r="Z35" s="566"/>
      <c r="AA35" s="603" t="s">
        <v>90</v>
      </c>
      <c r="AB35" s="604"/>
      <c r="AC35" s="605" t="s">
        <v>239</v>
      </c>
      <c r="AD35" s="606"/>
      <c r="AE35" s="607">
        <f>IF(COUNT(S35)=0,"",ROUND(S35*2.32,0))</f>
      </c>
      <c r="AF35" s="608"/>
      <c r="AG35" s="608"/>
      <c r="AH35" s="608"/>
      <c r="AI35" s="116" t="s">
        <v>238</v>
      </c>
      <c r="AL35" s="202"/>
    </row>
    <row r="36" spans="1:35" ht="24.75" customHeight="1">
      <c r="A36" s="682"/>
      <c r="B36" s="683"/>
      <c r="C36" s="135"/>
      <c r="D36" s="675" t="s">
        <v>99</v>
      </c>
      <c r="E36" s="675"/>
      <c r="F36" s="675"/>
      <c r="G36" s="675"/>
      <c r="H36" s="675"/>
      <c r="I36" s="675"/>
      <c r="J36" s="675"/>
      <c r="K36" s="676"/>
      <c r="L36" s="485"/>
      <c r="M36" s="136" t="s">
        <v>94</v>
      </c>
      <c r="N36" s="593"/>
      <c r="O36" s="594"/>
      <c r="P36" s="594"/>
      <c r="Q36" s="594"/>
      <c r="R36" s="119" t="s">
        <v>235</v>
      </c>
      <c r="S36" s="593"/>
      <c r="T36" s="594"/>
      <c r="U36" s="594"/>
      <c r="V36" s="594"/>
      <c r="W36" s="120" t="s">
        <v>236</v>
      </c>
      <c r="X36" s="595">
        <f t="shared" si="1"/>
      </c>
      <c r="Y36" s="596"/>
      <c r="Z36" s="596"/>
      <c r="AA36" s="597" t="s">
        <v>90</v>
      </c>
      <c r="AB36" s="598"/>
      <c r="AC36" s="599" t="s">
        <v>240</v>
      </c>
      <c r="AD36" s="600"/>
      <c r="AE36" s="601">
        <f>IF(COUNT(S36)=0,"",ROUND(S36*1.67,0))</f>
      </c>
      <c r="AF36" s="602"/>
      <c r="AG36" s="602"/>
      <c r="AH36" s="602"/>
      <c r="AI36" s="119" t="s">
        <v>238</v>
      </c>
    </row>
    <row r="37" spans="1:35" ht="24" customHeight="1" thickBot="1">
      <c r="A37" s="684"/>
      <c r="B37" s="685"/>
      <c r="C37" s="143"/>
      <c r="D37" s="703" t="s">
        <v>11</v>
      </c>
      <c r="E37" s="703"/>
      <c r="F37" s="703"/>
      <c r="G37" s="703"/>
      <c r="H37" s="703"/>
      <c r="I37" s="703"/>
      <c r="J37" s="703"/>
      <c r="K37" s="704"/>
      <c r="L37" s="492">
        <f>SUM(L29:L36)</f>
        <v>0</v>
      </c>
      <c r="M37" s="138" t="s">
        <v>94</v>
      </c>
      <c r="N37" s="590" t="s">
        <v>241</v>
      </c>
      <c r="O37" s="591"/>
      <c r="P37" s="591"/>
      <c r="Q37" s="591"/>
      <c r="R37" s="592"/>
      <c r="S37" s="590" t="s">
        <v>241</v>
      </c>
      <c r="T37" s="591"/>
      <c r="U37" s="591"/>
      <c r="V37" s="591"/>
      <c r="W37" s="592"/>
      <c r="X37" s="590" t="s">
        <v>241</v>
      </c>
      <c r="Y37" s="591"/>
      <c r="Z37" s="591"/>
      <c r="AA37" s="591"/>
      <c r="AB37" s="592"/>
      <c r="AC37" s="579" t="s">
        <v>241</v>
      </c>
      <c r="AD37" s="580"/>
      <c r="AE37" s="581">
        <f>SUM(AE29:AH36)</f>
        <v>0</v>
      </c>
      <c r="AF37" s="582"/>
      <c r="AG37" s="582"/>
      <c r="AH37" s="582"/>
      <c r="AI37" s="139" t="s">
        <v>238</v>
      </c>
    </row>
    <row r="38" spans="1:35" ht="24.75" customHeight="1" thickTop="1">
      <c r="A38" s="700" t="s">
        <v>12</v>
      </c>
      <c r="B38" s="701"/>
      <c r="C38" s="701"/>
      <c r="D38" s="701"/>
      <c r="E38" s="701"/>
      <c r="F38" s="701"/>
      <c r="G38" s="701"/>
      <c r="H38" s="701"/>
      <c r="I38" s="701"/>
      <c r="J38" s="701"/>
      <c r="K38" s="702"/>
      <c r="L38" s="493">
        <f>+L37+L28</f>
        <v>0</v>
      </c>
      <c r="M38" s="144" t="s">
        <v>94</v>
      </c>
      <c r="N38" s="583" t="s">
        <v>241</v>
      </c>
      <c r="O38" s="584"/>
      <c r="P38" s="584"/>
      <c r="Q38" s="584"/>
      <c r="R38" s="585"/>
      <c r="S38" s="583" t="s">
        <v>241</v>
      </c>
      <c r="T38" s="584"/>
      <c r="U38" s="584"/>
      <c r="V38" s="584"/>
      <c r="W38" s="585"/>
      <c r="X38" s="583" t="s">
        <v>241</v>
      </c>
      <c r="Y38" s="584"/>
      <c r="Z38" s="584"/>
      <c r="AA38" s="584"/>
      <c r="AB38" s="585"/>
      <c r="AC38" s="586" t="s">
        <v>241</v>
      </c>
      <c r="AD38" s="587"/>
      <c r="AE38" s="588">
        <f>AE28+AE37</f>
        <v>0</v>
      </c>
      <c r="AF38" s="589"/>
      <c r="AG38" s="589"/>
      <c r="AH38" s="589"/>
      <c r="AI38" s="129" t="s">
        <v>238</v>
      </c>
    </row>
    <row r="39" ht="6.75" customHeight="1"/>
    <row r="40" spans="1:3" ht="13.5">
      <c r="A40" s="145" t="s">
        <v>398</v>
      </c>
      <c r="B40" s="146"/>
      <c r="C40" s="147"/>
    </row>
    <row r="41" spans="1:3" ht="13.5">
      <c r="A41" s="145" t="s">
        <v>211</v>
      </c>
      <c r="B41" s="146"/>
      <c r="C41" s="146"/>
    </row>
    <row r="42" spans="1:3" ht="13.5">
      <c r="A42" s="145" t="s">
        <v>440</v>
      </c>
      <c r="B42" s="146"/>
      <c r="C42" s="147"/>
    </row>
  </sheetData>
  <sheetProtection/>
  <protectedRanges>
    <protectedRange sqref="N14 S14" name="範囲2_1"/>
  </protectedRanges>
  <mergeCells count="212">
    <mergeCell ref="R6:U6"/>
    <mergeCell ref="AB6:AE6"/>
    <mergeCell ref="AE22:AH22"/>
    <mergeCell ref="AE24:AH24"/>
    <mergeCell ref="S24:V24"/>
    <mergeCell ref="S10:V10"/>
    <mergeCell ref="X10:Z10"/>
    <mergeCell ref="AA10:AB10"/>
    <mergeCell ref="AE10:AH10"/>
    <mergeCell ref="AG6:AH6"/>
    <mergeCell ref="AE32:AH32"/>
    <mergeCell ref="X24:Z24"/>
    <mergeCell ref="D22:K22"/>
    <mergeCell ref="D24:K24"/>
    <mergeCell ref="N22:Q22"/>
    <mergeCell ref="N24:Q24"/>
    <mergeCell ref="S22:V22"/>
    <mergeCell ref="AA24:AB24"/>
    <mergeCell ref="AC23:AD23"/>
    <mergeCell ref="AE29:AH29"/>
    <mergeCell ref="AE33:AH33"/>
    <mergeCell ref="D17:K17"/>
    <mergeCell ref="D10:K10"/>
    <mergeCell ref="X11:Z11"/>
    <mergeCell ref="AA11:AB11"/>
    <mergeCell ref="AC11:AD11"/>
    <mergeCell ref="AE11:AH11"/>
    <mergeCell ref="X22:Z22"/>
    <mergeCell ref="AA22:AB22"/>
    <mergeCell ref="AC10:AD10"/>
    <mergeCell ref="D9:AI9"/>
    <mergeCell ref="N10:Q10"/>
    <mergeCell ref="N23:Q23"/>
    <mergeCell ref="S23:V23"/>
    <mergeCell ref="AC22:AD22"/>
    <mergeCell ref="N11:Q11"/>
    <mergeCell ref="S11:V11"/>
    <mergeCell ref="X12:Z12"/>
    <mergeCell ref="AA12:AB12"/>
    <mergeCell ref="AC12:AD12"/>
    <mergeCell ref="A38:K38"/>
    <mergeCell ref="D37:K37"/>
    <mergeCell ref="B28:K28"/>
    <mergeCell ref="D15:K15"/>
    <mergeCell ref="D16:K16"/>
    <mergeCell ref="D11:K11"/>
    <mergeCell ref="D12:K12"/>
    <mergeCell ref="A9:A28"/>
    <mergeCell ref="B9:B19"/>
    <mergeCell ref="D25:K25"/>
    <mergeCell ref="C19:K19"/>
    <mergeCell ref="D20:K20"/>
    <mergeCell ref="D23:K23"/>
    <mergeCell ref="C27:K27"/>
    <mergeCell ref="C13:K13"/>
    <mergeCell ref="D14:AI14"/>
    <mergeCell ref="N15:Q15"/>
    <mergeCell ref="AC15:AD15"/>
    <mergeCell ref="AE15:AH15"/>
    <mergeCell ref="N16:Q16"/>
    <mergeCell ref="A29:B37"/>
    <mergeCell ref="D29:K29"/>
    <mergeCell ref="D30:K30"/>
    <mergeCell ref="D32:K32"/>
    <mergeCell ref="D33:K33"/>
    <mergeCell ref="D34:K34"/>
    <mergeCell ref="D35:K35"/>
    <mergeCell ref="D36:K36"/>
    <mergeCell ref="D31:K31"/>
    <mergeCell ref="B20:B27"/>
    <mergeCell ref="N12:Q12"/>
    <mergeCell ref="S12:V12"/>
    <mergeCell ref="D26:K26"/>
    <mergeCell ref="N26:Q26"/>
    <mergeCell ref="S26:V26"/>
    <mergeCell ref="C18:K18"/>
    <mergeCell ref="S15:V15"/>
    <mergeCell ref="N17:Q17"/>
    <mergeCell ref="S17:V17"/>
    <mergeCell ref="N8:R8"/>
    <mergeCell ref="S8:W8"/>
    <mergeCell ref="X8:AB8"/>
    <mergeCell ref="AC8:AD8"/>
    <mergeCell ref="AE8:AI8"/>
    <mergeCell ref="A6:Q6"/>
    <mergeCell ref="W6:X6"/>
    <mergeCell ref="Z6:AA6"/>
    <mergeCell ref="A8:K8"/>
    <mergeCell ref="L8:M8"/>
    <mergeCell ref="AE12:AH12"/>
    <mergeCell ref="N13:Q13"/>
    <mergeCell ref="S13:V13"/>
    <mergeCell ref="X13:Z13"/>
    <mergeCell ref="AA13:AB13"/>
    <mergeCell ref="AC13:AD13"/>
    <mergeCell ref="AE13:AH13"/>
    <mergeCell ref="S16:V16"/>
    <mergeCell ref="X16:Z16"/>
    <mergeCell ref="AA16:AB16"/>
    <mergeCell ref="AC16:AD16"/>
    <mergeCell ref="AE16:AH16"/>
    <mergeCell ref="X15:Z15"/>
    <mergeCell ref="AA15:AB15"/>
    <mergeCell ref="X17:Z17"/>
    <mergeCell ref="AA17:AB17"/>
    <mergeCell ref="AC17:AD17"/>
    <mergeCell ref="AE17:AH17"/>
    <mergeCell ref="N18:Q18"/>
    <mergeCell ref="S18:V18"/>
    <mergeCell ref="X18:Z18"/>
    <mergeCell ref="AA18:AB18"/>
    <mergeCell ref="AC18:AD18"/>
    <mergeCell ref="AE18:AH18"/>
    <mergeCell ref="N19:Q19"/>
    <mergeCell ref="S19:V19"/>
    <mergeCell ref="X19:Z19"/>
    <mergeCell ref="AA19:AB19"/>
    <mergeCell ref="AC19:AD19"/>
    <mergeCell ref="AE19:AH19"/>
    <mergeCell ref="N20:Q20"/>
    <mergeCell ref="S20:V20"/>
    <mergeCell ref="X20:Z20"/>
    <mergeCell ref="AA20:AB20"/>
    <mergeCell ref="AC20:AD20"/>
    <mergeCell ref="AE20:AH20"/>
    <mergeCell ref="AE23:AH23"/>
    <mergeCell ref="N25:Q25"/>
    <mergeCell ref="S25:V25"/>
    <mergeCell ref="X25:Z25"/>
    <mergeCell ref="AA25:AB25"/>
    <mergeCell ref="AC25:AD25"/>
    <mergeCell ref="AE25:AH25"/>
    <mergeCell ref="AC24:AD24"/>
    <mergeCell ref="X23:Z23"/>
    <mergeCell ref="AA23:AB23"/>
    <mergeCell ref="N27:R27"/>
    <mergeCell ref="S27:W27"/>
    <mergeCell ref="X27:AB27"/>
    <mergeCell ref="AC27:AD27"/>
    <mergeCell ref="AE27:AH27"/>
    <mergeCell ref="AA26:AB26"/>
    <mergeCell ref="X26:Z26"/>
    <mergeCell ref="S29:V29"/>
    <mergeCell ref="X29:Z29"/>
    <mergeCell ref="AA29:AB29"/>
    <mergeCell ref="AC29:AD29"/>
    <mergeCell ref="AC26:AD26"/>
    <mergeCell ref="AE26:AH26"/>
    <mergeCell ref="X30:Z30"/>
    <mergeCell ref="AA30:AB30"/>
    <mergeCell ref="AC30:AD30"/>
    <mergeCell ref="AE30:AH30"/>
    <mergeCell ref="N28:R28"/>
    <mergeCell ref="S28:W28"/>
    <mergeCell ref="X28:AB28"/>
    <mergeCell ref="AC28:AD28"/>
    <mergeCell ref="AE28:AH28"/>
    <mergeCell ref="N29:Q29"/>
    <mergeCell ref="N32:Q32"/>
    <mergeCell ref="AC32:AD32"/>
    <mergeCell ref="N33:Q33"/>
    <mergeCell ref="S33:V33"/>
    <mergeCell ref="X33:Z33"/>
    <mergeCell ref="AA33:AB33"/>
    <mergeCell ref="AC33:AD33"/>
    <mergeCell ref="S32:V32"/>
    <mergeCell ref="X32:Z32"/>
    <mergeCell ref="AA32:AB32"/>
    <mergeCell ref="N34:Q34"/>
    <mergeCell ref="S34:V34"/>
    <mergeCell ref="X34:Z34"/>
    <mergeCell ref="AA34:AB34"/>
    <mergeCell ref="AC34:AD34"/>
    <mergeCell ref="AE34:AH34"/>
    <mergeCell ref="N35:Q35"/>
    <mergeCell ref="S35:V35"/>
    <mergeCell ref="X35:Z35"/>
    <mergeCell ref="AA35:AB35"/>
    <mergeCell ref="AC35:AD35"/>
    <mergeCell ref="AE35:AH35"/>
    <mergeCell ref="N36:Q36"/>
    <mergeCell ref="S36:V36"/>
    <mergeCell ref="X36:Z36"/>
    <mergeCell ref="AA36:AB36"/>
    <mergeCell ref="AC36:AD36"/>
    <mergeCell ref="AE36:AH36"/>
    <mergeCell ref="AC37:AD37"/>
    <mergeCell ref="AE37:AH37"/>
    <mergeCell ref="N38:R38"/>
    <mergeCell ref="S38:W38"/>
    <mergeCell ref="X38:AB38"/>
    <mergeCell ref="AC38:AD38"/>
    <mergeCell ref="AE38:AH38"/>
    <mergeCell ref="N37:R37"/>
    <mergeCell ref="S37:W37"/>
    <mergeCell ref="X37:AB37"/>
    <mergeCell ref="D21:K21"/>
    <mergeCell ref="N21:Q21"/>
    <mergeCell ref="S21:V21"/>
    <mergeCell ref="X21:Z21"/>
    <mergeCell ref="AA21:AB21"/>
    <mergeCell ref="AC21:AD21"/>
    <mergeCell ref="AE1:AI2"/>
    <mergeCell ref="N31:Q31"/>
    <mergeCell ref="S31:V31"/>
    <mergeCell ref="X31:Z31"/>
    <mergeCell ref="AA31:AB31"/>
    <mergeCell ref="AC31:AD31"/>
    <mergeCell ref="AE31:AH31"/>
    <mergeCell ref="AE21:AH21"/>
    <mergeCell ref="N30:Q30"/>
    <mergeCell ref="S30:V30"/>
  </mergeCells>
  <printOptions/>
  <pageMargins left="0.6692913385826772" right="0.1968503937007874" top="0.3937007874015748" bottom="0.5118110236220472" header="0.31496062992125984" footer="0.2755905511811024"/>
  <pageSetup horizontalDpi="300" verticalDpi="300" orientation="portrait" paperSize="9" scale="92" r:id="rId1"/>
  <headerFooter scaleWithDoc="0" alignWithMargins="0">
    <oddFooter>&amp;L&amp;9 2024.03.01&amp;C-4-</oddFooter>
  </headerFooter>
</worksheet>
</file>

<file path=xl/worksheets/sheet6.xml><?xml version="1.0" encoding="utf-8"?>
<worksheet xmlns="http://schemas.openxmlformats.org/spreadsheetml/2006/main" xmlns:r="http://schemas.openxmlformats.org/officeDocument/2006/relationships">
  <dimension ref="A1:AH44"/>
  <sheetViews>
    <sheetView workbookViewId="0" topLeftCell="A1">
      <selection activeCell="Q7" sqref="Q7:T7"/>
    </sheetView>
  </sheetViews>
  <sheetFormatPr defaultColWidth="3.125" defaultRowHeight="13.5"/>
  <cols>
    <col min="1" max="3" width="3.125" style="110" customWidth="1"/>
    <col min="4" max="4" width="0.6171875" style="110" customWidth="1"/>
    <col min="5" max="7" width="3.125" style="108" customWidth="1"/>
    <col min="8" max="8" width="3.125" style="40" customWidth="1"/>
    <col min="9" max="11" width="3.125" style="108" customWidth="1"/>
    <col min="12" max="13" width="3.125" style="110" customWidth="1"/>
    <col min="14" max="19" width="2.625" style="110" customWidth="1"/>
    <col min="20" max="20" width="2.75390625" style="110" customWidth="1"/>
    <col min="21" max="21" width="2.625" style="110" customWidth="1"/>
    <col min="22" max="22" width="4.00390625" style="110" customWidth="1"/>
    <col min="23" max="24" width="2.625" style="110" customWidth="1"/>
    <col min="25" max="26" width="3.125" style="110" customWidth="1"/>
    <col min="27" max="29" width="2.625" style="110" customWidth="1"/>
    <col min="30" max="30" width="4.625" style="110" customWidth="1"/>
    <col min="31" max="31" width="2.625" style="110" customWidth="1"/>
    <col min="32" max="32" width="3.00390625" style="110" customWidth="1"/>
    <col min="33" max="16384" width="3.125" style="110" customWidth="1"/>
  </cols>
  <sheetData>
    <row r="1" spans="1:32" ht="17.25">
      <c r="A1" s="37" t="s">
        <v>13</v>
      </c>
      <c r="C1" s="37"/>
      <c r="D1" s="108"/>
      <c r="AA1" s="741">
        <f>'表１'!AE1</f>
        <v>0</v>
      </c>
      <c r="AB1" s="742"/>
      <c r="AC1" s="742"/>
      <c r="AD1" s="742"/>
      <c r="AE1" s="742"/>
      <c r="AF1" s="743"/>
    </row>
    <row r="2" spans="1:32" ht="17.25">
      <c r="A2" s="37"/>
      <c r="C2" s="37"/>
      <c r="D2" s="108"/>
      <c r="AA2" s="744"/>
      <c r="AB2" s="745"/>
      <c r="AC2" s="745"/>
      <c r="AD2" s="745"/>
      <c r="AE2" s="745"/>
      <c r="AF2" s="746"/>
    </row>
    <row r="3" spans="1:27" ht="9" customHeight="1">
      <c r="A3" s="37"/>
      <c r="C3" s="37"/>
      <c r="D3" s="108"/>
      <c r="AA3" s="109"/>
    </row>
    <row r="4" spans="2:3" ht="18" customHeight="1">
      <c r="B4" s="108" t="s">
        <v>14</v>
      </c>
      <c r="C4" s="108"/>
    </row>
    <row r="5" spans="2:3" ht="15.75" customHeight="1">
      <c r="B5" s="41"/>
      <c r="C5" s="409" t="s">
        <v>448</v>
      </c>
    </row>
    <row r="6" spans="2:3" ht="15.75" customHeight="1">
      <c r="B6" s="108"/>
      <c r="C6" s="108"/>
    </row>
    <row r="7" spans="1:32" ht="15.75" customHeight="1">
      <c r="A7" s="756" t="s">
        <v>274</v>
      </c>
      <c r="B7" s="756"/>
      <c r="C7" s="756"/>
      <c r="D7" s="756"/>
      <c r="E7" s="756"/>
      <c r="F7" s="756"/>
      <c r="G7" s="756"/>
      <c r="H7" s="756"/>
      <c r="I7" s="756"/>
      <c r="J7" s="756"/>
      <c r="K7" s="756"/>
      <c r="L7" s="756"/>
      <c r="M7" s="756"/>
      <c r="N7" s="756"/>
      <c r="O7" s="756"/>
      <c r="P7" s="756"/>
      <c r="Q7" s="714"/>
      <c r="R7" s="714"/>
      <c r="S7" s="714"/>
      <c r="T7" s="714"/>
      <c r="U7" s="113" t="s">
        <v>226</v>
      </c>
      <c r="V7" s="259"/>
      <c r="W7" s="113" t="s">
        <v>227</v>
      </c>
      <c r="X7" s="111" t="s">
        <v>275</v>
      </c>
      <c r="Y7" s="714"/>
      <c r="Z7" s="714"/>
      <c r="AA7" s="714"/>
      <c r="AB7" s="714"/>
      <c r="AC7" s="113" t="s">
        <v>226</v>
      </c>
      <c r="AD7" s="259"/>
      <c r="AE7" s="756" t="s">
        <v>228</v>
      </c>
      <c r="AF7" s="756"/>
    </row>
    <row r="8" ht="6" customHeight="1">
      <c r="D8" s="108"/>
    </row>
    <row r="9" spans="2:32" ht="40.5" customHeight="1">
      <c r="B9" s="757" t="s">
        <v>91</v>
      </c>
      <c r="C9" s="758"/>
      <c r="D9" s="758"/>
      <c r="E9" s="758"/>
      <c r="F9" s="758"/>
      <c r="G9" s="758"/>
      <c r="H9" s="758"/>
      <c r="I9" s="758"/>
      <c r="J9" s="758"/>
      <c r="K9" s="758"/>
      <c r="L9" s="758"/>
      <c r="M9" s="759"/>
      <c r="N9" s="747" t="s">
        <v>223</v>
      </c>
      <c r="O9" s="748"/>
      <c r="P9" s="748"/>
      <c r="Q9" s="748"/>
      <c r="R9" s="748"/>
      <c r="S9" s="748"/>
      <c r="T9" s="749"/>
      <c r="U9" s="750" t="s">
        <v>15</v>
      </c>
      <c r="V9" s="751"/>
      <c r="W9" s="751"/>
      <c r="X9" s="751"/>
      <c r="Y9" s="751"/>
      <c r="Z9" s="752"/>
      <c r="AA9" s="747" t="s">
        <v>212</v>
      </c>
      <c r="AB9" s="748"/>
      <c r="AC9" s="748"/>
      <c r="AD9" s="748"/>
      <c r="AE9" s="748"/>
      <c r="AF9" s="749"/>
    </row>
    <row r="10" spans="2:32" ht="18.75" customHeight="1" thickBot="1">
      <c r="B10" s="705"/>
      <c r="C10" s="703"/>
      <c r="D10" s="703"/>
      <c r="E10" s="703"/>
      <c r="F10" s="703"/>
      <c r="G10" s="703"/>
      <c r="H10" s="703"/>
      <c r="I10" s="703"/>
      <c r="J10" s="703"/>
      <c r="K10" s="703"/>
      <c r="L10" s="703"/>
      <c r="M10" s="704"/>
      <c r="N10" s="753" t="s">
        <v>260</v>
      </c>
      <c r="O10" s="754"/>
      <c r="P10" s="754"/>
      <c r="Q10" s="754"/>
      <c r="R10" s="754"/>
      <c r="S10" s="754"/>
      <c r="T10" s="755"/>
      <c r="U10" s="705" t="s">
        <v>261</v>
      </c>
      <c r="V10" s="703"/>
      <c r="W10" s="703"/>
      <c r="X10" s="703"/>
      <c r="Y10" s="703"/>
      <c r="Z10" s="704"/>
      <c r="AA10" s="753" t="s">
        <v>262</v>
      </c>
      <c r="AB10" s="754"/>
      <c r="AC10" s="754"/>
      <c r="AD10" s="754"/>
      <c r="AE10" s="754"/>
      <c r="AF10" s="755"/>
    </row>
    <row r="11" spans="2:32" ht="24.75" customHeight="1" thickTop="1">
      <c r="B11" s="760" t="s">
        <v>132</v>
      </c>
      <c r="C11" s="761" t="s">
        <v>93</v>
      </c>
      <c r="E11" s="710" t="s">
        <v>16</v>
      </c>
      <c r="F11" s="710"/>
      <c r="G11" s="710"/>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1"/>
    </row>
    <row r="12" spans="2:32" ht="24.75" customHeight="1">
      <c r="B12" s="708"/>
      <c r="C12" s="673"/>
      <c r="D12" s="133"/>
      <c r="E12" s="688" t="s">
        <v>142</v>
      </c>
      <c r="F12" s="688"/>
      <c r="G12" s="688"/>
      <c r="H12" s="688"/>
      <c r="I12" s="688"/>
      <c r="J12" s="688"/>
      <c r="K12" s="688"/>
      <c r="L12" s="688"/>
      <c r="M12" s="689"/>
      <c r="N12" s="737">
        <f>'表１'!X10</f>
      </c>
      <c r="O12" s="738"/>
      <c r="P12" s="738"/>
      <c r="Q12" s="738"/>
      <c r="R12" s="738"/>
      <c r="S12" s="603" t="s">
        <v>90</v>
      </c>
      <c r="T12" s="604"/>
      <c r="U12" s="739"/>
      <c r="V12" s="740"/>
      <c r="W12" s="740"/>
      <c r="X12" s="740"/>
      <c r="Y12" s="603" t="s">
        <v>17</v>
      </c>
      <c r="Z12" s="604"/>
      <c r="AA12" s="737">
        <f>IF(COUNT(U12)=0,"",N12*(U12*0.01+1))</f>
      </c>
      <c r="AB12" s="738"/>
      <c r="AC12" s="738"/>
      <c r="AD12" s="738"/>
      <c r="AE12" s="779" t="s">
        <v>90</v>
      </c>
      <c r="AF12" s="780"/>
    </row>
    <row r="13" spans="2:32" ht="24.75" customHeight="1">
      <c r="B13" s="708"/>
      <c r="C13" s="673"/>
      <c r="D13" s="133"/>
      <c r="E13" s="688" t="s">
        <v>143</v>
      </c>
      <c r="F13" s="688"/>
      <c r="G13" s="688"/>
      <c r="H13" s="688"/>
      <c r="I13" s="688"/>
      <c r="J13" s="688"/>
      <c r="K13" s="688"/>
      <c r="L13" s="688"/>
      <c r="M13" s="689"/>
      <c r="N13" s="737">
        <f>'表１'!X11</f>
      </c>
      <c r="O13" s="738"/>
      <c r="P13" s="738"/>
      <c r="Q13" s="738"/>
      <c r="R13" s="738"/>
      <c r="S13" s="603" t="s">
        <v>90</v>
      </c>
      <c r="T13" s="604"/>
      <c r="U13" s="739"/>
      <c r="V13" s="740"/>
      <c r="W13" s="740"/>
      <c r="X13" s="740"/>
      <c r="Y13" s="603" t="s">
        <v>17</v>
      </c>
      <c r="Z13" s="604"/>
      <c r="AA13" s="737">
        <f>IF(COUNT(U13)=0,"",N13*(U13*0.01+1))</f>
      </c>
      <c r="AB13" s="738"/>
      <c r="AC13" s="738"/>
      <c r="AD13" s="738"/>
      <c r="AE13" s="779" t="s">
        <v>90</v>
      </c>
      <c r="AF13" s="780"/>
    </row>
    <row r="14" spans="2:32" ht="24.75" customHeight="1">
      <c r="B14" s="708"/>
      <c r="C14" s="673"/>
      <c r="D14" s="135"/>
      <c r="E14" s="706" t="s">
        <v>144</v>
      </c>
      <c r="F14" s="706"/>
      <c r="G14" s="706"/>
      <c r="H14" s="706"/>
      <c r="I14" s="706"/>
      <c r="J14" s="706"/>
      <c r="K14" s="706"/>
      <c r="L14" s="706"/>
      <c r="M14" s="707"/>
      <c r="N14" s="771">
        <f>'表１'!X12</f>
      </c>
      <c r="O14" s="772"/>
      <c r="P14" s="772"/>
      <c r="Q14" s="772"/>
      <c r="R14" s="772"/>
      <c r="S14" s="597" t="s">
        <v>90</v>
      </c>
      <c r="T14" s="598"/>
      <c r="U14" s="775"/>
      <c r="V14" s="776"/>
      <c r="W14" s="776"/>
      <c r="X14" s="776"/>
      <c r="Y14" s="597" t="s">
        <v>17</v>
      </c>
      <c r="Z14" s="598"/>
      <c r="AA14" s="771">
        <f>IF(COUNT(U14)=0,"",N14*(U14*0.01+1))</f>
      </c>
      <c r="AB14" s="772"/>
      <c r="AC14" s="772"/>
      <c r="AD14" s="772"/>
      <c r="AE14" s="781" t="s">
        <v>90</v>
      </c>
      <c r="AF14" s="782"/>
    </row>
    <row r="15" spans="2:32" s="108" customFormat="1" ht="24.75" customHeight="1">
      <c r="B15" s="708"/>
      <c r="C15" s="673"/>
      <c r="E15" s="698" t="s">
        <v>18</v>
      </c>
      <c r="F15" s="698"/>
      <c r="G15" s="698"/>
      <c r="H15" s="698"/>
      <c r="I15" s="698"/>
      <c r="J15" s="698"/>
      <c r="K15" s="698"/>
      <c r="L15" s="698"/>
      <c r="M15" s="698"/>
      <c r="N15" s="698"/>
      <c r="O15" s="698"/>
      <c r="P15" s="698"/>
      <c r="Q15" s="698"/>
      <c r="R15" s="698"/>
      <c r="S15" s="698"/>
      <c r="T15" s="698"/>
      <c r="U15" s="698"/>
      <c r="V15" s="698"/>
      <c r="W15" s="698"/>
      <c r="X15" s="698"/>
      <c r="Y15" s="698"/>
      <c r="Z15" s="698"/>
      <c r="AA15" s="698"/>
      <c r="AB15" s="698"/>
      <c r="AC15" s="698"/>
      <c r="AD15" s="698"/>
      <c r="AE15" s="698"/>
      <c r="AF15" s="699"/>
    </row>
    <row r="16" spans="2:32" ht="24.75" customHeight="1">
      <c r="B16" s="708"/>
      <c r="C16" s="673"/>
      <c r="D16" s="133"/>
      <c r="E16" s="688" t="s">
        <v>142</v>
      </c>
      <c r="F16" s="688"/>
      <c r="G16" s="688"/>
      <c r="H16" s="688"/>
      <c r="I16" s="688"/>
      <c r="J16" s="688"/>
      <c r="K16" s="688"/>
      <c r="L16" s="688"/>
      <c r="M16" s="689"/>
      <c r="N16" s="737">
        <f>'表１'!X15</f>
      </c>
      <c r="O16" s="738"/>
      <c r="P16" s="738"/>
      <c r="Q16" s="738"/>
      <c r="R16" s="738"/>
      <c r="S16" s="603" t="s">
        <v>90</v>
      </c>
      <c r="T16" s="604"/>
      <c r="U16" s="739"/>
      <c r="V16" s="740"/>
      <c r="W16" s="740"/>
      <c r="X16" s="740"/>
      <c r="Y16" s="603" t="s">
        <v>17</v>
      </c>
      <c r="Z16" s="604"/>
      <c r="AA16" s="737">
        <f aca="true" t="shared" si="0" ref="AA16:AA33">IF(COUNT(U16)=0,"",N16*(U16*0.01+1))</f>
      </c>
      <c r="AB16" s="738"/>
      <c r="AC16" s="738"/>
      <c r="AD16" s="738"/>
      <c r="AE16" s="779" t="s">
        <v>90</v>
      </c>
      <c r="AF16" s="780"/>
    </row>
    <row r="17" spans="2:32" ht="24.75" customHeight="1">
      <c r="B17" s="708"/>
      <c r="C17" s="673"/>
      <c r="D17" s="133"/>
      <c r="E17" s="688" t="s">
        <v>143</v>
      </c>
      <c r="F17" s="688"/>
      <c r="G17" s="688"/>
      <c r="H17" s="688"/>
      <c r="I17" s="688"/>
      <c r="J17" s="688"/>
      <c r="K17" s="688"/>
      <c r="L17" s="688"/>
      <c r="M17" s="689"/>
      <c r="N17" s="737">
        <f>'表１'!X16</f>
      </c>
      <c r="O17" s="738"/>
      <c r="P17" s="738"/>
      <c r="Q17" s="738"/>
      <c r="R17" s="738"/>
      <c r="S17" s="603" t="s">
        <v>90</v>
      </c>
      <c r="T17" s="604"/>
      <c r="U17" s="739"/>
      <c r="V17" s="740"/>
      <c r="W17" s="740"/>
      <c r="X17" s="740"/>
      <c r="Y17" s="603" t="s">
        <v>17</v>
      </c>
      <c r="Z17" s="604"/>
      <c r="AA17" s="737">
        <f t="shared" si="0"/>
      </c>
      <c r="AB17" s="738"/>
      <c r="AC17" s="738"/>
      <c r="AD17" s="738"/>
      <c r="AE17" s="779" t="s">
        <v>90</v>
      </c>
      <c r="AF17" s="780"/>
    </row>
    <row r="18" spans="2:32" ht="24.75" customHeight="1">
      <c r="B18" s="708"/>
      <c r="C18" s="673"/>
      <c r="D18" s="135"/>
      <c r="E18" s="706" t="s">
        <v>144</v>
      </c>
      <c r="F18" s="706"/>
      <c r="G18" s="706"/>
      <c r="H18" s="706"/>
      <c r="I18" s="706"/>
      <c r="J18" s="706"/>
      <c r="K18" s="706"/>
      <c r="L18" s="706"/>
      <c r="M18" s="707"/>
      <c r="N18" s="771">
        <f>'表１'!X17</f>
      </c>
      <c r="O18" s="772"/>
      <c r="P18" s="772"/>
      <c r="Q18" s="772"/>
      <c r="R18" s="772"/>
      <c r="S18" s="597" t="s">
        <v>90</v>
      </c>
      <c r="T18" s="598"/>
      <c r="U18" s="775"/>
      <c r="V18" s="776"/>
      <c r="W18" s="776"/>
      <c r="X18" s="776"/>
      <c r="Y18" s="597" t="s">
        <v>17</v>
      </c>
      <c r="Z18" s="598"/>
      <c r="AA18" s="771">
        <f t="shared" si="0"/>
      </c>
      <c r="AB18" s="772"/>
      <c r="AC18" s="772"/>
      <c r="AD18" s="772"/>
      <c r="AE18" s="781" t="s">
        <v>90</v>
      </c>
      <c r="AF18" s="782"/>
    </row>
    <row r="19" spans="2:32" ht="24.75" customHeight="1">
      <c r="B19" s="708"/>
      <c r="C19" s="672" t="s">
        <v>255</v>
      </c>
      <c r="D19" s="130"/>
      <c r="E19" s="693" t="s">
        <v>95</v>
      </c>
      <c r="F19" s="693"/>
      <c r="G19" s="693"/>
      <c r="H19" s="693"/>
      <c r="I19" s="693"/>
      <c r="J19" s="693"/>
      <c r="K19" s="693"/>
      <c r="L19" s="693"/>
      <c r="M19" s="694"/>
      <c r="N19" s="773">
        <f>'表１'!X20</f>
      </c>
      <c r="O19" s="774"/>
      <c r="P19" s="774"/>
      <c r="Q19" s="774"/>
      <c r="R19" s="774"/>
      <c r="S19" s="777" t="s">
        <v>4</v>
      </c>
      <c r="T19" s="778"/>
      <c r="U19" s="791"/>
      <c r="V19" s="792"/>
      <c r="W19" s="792"/>
      <c r="X19" s="792"/>
      <c r="Y19" s="785" t="s">
        <v>17</v>
      </c>
      <c r="Z19" s="786"/>
      <c r="AA19" s="773">
        <f t="shared" si="0"/>
      </c>
      <c r="AB19" s="774"/>
      <c r="AC19" s="774"/>
      <c r="AD19" s="774"/>
      <c r="AE19" s="777" t="s">
        <v>4</v>
      </c>
      <c r="AF19" s="778"/>
    </row>
    <row r="20" spans="2:32" ht="24.75" customHeight="1">
      <c r="B20" s="708"/>
      <c r="C20" s="673"/>
      <c r="D20" s="195"/>
      <c r="E20" s="575" t="s">
        <v>395</v>
      </c>
      <c r="F20" s="575"/>
      <c r="G20" s="575"/>
      <c r="H20" s="575"/>
      <c r="I20" s="575"/>
      <c r="J20" s="575"/>
      <c r="K20" s="575"/>
      <c r="L20" s="575"/>
      <c r="M20" s="576"/>
      <c r="N20" s="737">
        <f>'表１'!X21</f>
      </c>
      <c r="O20" s="738"/>
      <c r="P20" s="738"/>
      <c r="Q20" s="738"/>
      <c r="R20" s="738"/>
      <c r="S20" s="735" t="s">
        <v>540</v>
      </c>
      <c r="T20" s="736"/>
      <c r="U20" s="739"/>
      <c r="V20" s="740"/>
      <c r="W20" s="740"/>
      <c r="X20" s="740"/>
      <c r="Y20" s="603" t="s">
        <v>17</v>
      </c>
      <c r="Z20" s="604"/>
      <c r="AA20" s="737">
        <f>IF(COUNT(U20)=0,"",N20*(U20*0.01+1))</f>
      </c>
      <c r="AB20" s="738"/>
      <c r="AC20" s="738"/>
      <c r="AD20" s="738"/>
      <c r="AE20" s="735" t="s">
        <v>540</v>
      </c>
      <c r="AF20" s="736"/>
    </row>
    <row r="21" spans="2:32" ht="24.75" customHeight="1">
      <c r="B21" s="708"/>
      <c r="C21" s="673"/>
      <c r="D21" s="195"/>
      <c r="E21" s="575" t="s">
        <v>96</v>
      </c>
      <c r="F21" s="575"/>
      <c r="G21" s="575"/>
      <c r="H21" s="575"/>
      <c r="I21" s="575"/>
      <c r="J21" s="575"/>
      <c r="K21" s="575"/>
      <c r="L21" s="575"/>
      <c r="M21" s="576"/>
      <c r="N21" s="737">
        <f>'表１'!X22</f>
      </c>
      <c r="O21" s="738"/>
      <c r="P21" s="738"/>
      <c r="Q21" s="738"/>
      <c r="R21" s="738"/>
      <c r="S21" s="567" t="s">
        <v>264</v>
      </c>
      <c r="T21" s="604"/>
      <c r="U21" s="739"/>
      <c r="V21" s="740"/>
      <c r="W21" s="740"/>
      <c r="X21" s="740"/>
      <c r="Y21" s="603" t="s">
        <v>17</v>
      </c>
      <c r="Z21" s="604"/>
      <c r="AA21" s="737">
        <f>IF(COUNT(U21)=0,"",N21*(U21*0.01+1))</f>
      </c>
      <c r="AB21" s="738"/>
      <c r="AC21" s="738"/>
      <c r="AD21" s="738"/>
      <c r="AE21" s="567" t="s">
        <v>264</v>
      </c>
      <c r="AF21" s="604"/>
    </row>
    <row r="22" spans="2:32" ht="24.75" customHeight="1">
      <c r="B22" s="708"/>
      <c r="C22" s="673"/>
      <c r="D22" s="133"/>
      <c r="E22" s="575" t="s">
        <v>103</v>
      </c>
      <c r="F22" s="575"/>
      <c r="G22" s="575"/>
      <c r="H22" s="575"/>
      <c r="I22" s="575"/>
      <c r="J22" s="575"/>
      <c r="K22" s="575"/>
      <c r="L22" s="575"/>
      <c r="M22" s="576"/>
      <c r="N22" s="737">
        <f>'表１'!X23</f>
      </c>
      <c r="O22" s="738"/>
      <c r="P22" s="738"/>
      <c r="Q22" s="738"/>
      <c r="R22" s="738"/>
      <c r="S22" s="603" t="s">
        <v>19</v>
      </c>
      <c r="T22" s="604"/>
      <c r="U22" s="739"/>
      <c r="V22" s="740"/>
      <c r="W22" s="740"/>
      <c r="X22" s="740"/>
      <c r="Y22" s="603" t="s">
        <v>17</v>
      </c>
      <c r="Z22" s="604"/>
      <c r="AA22" s="737">
        <f t="shared" si="0"/>
      </c>
      <c r="AB22" s="738"/>
      <c r="AC22" s="738"/>
      <c r="AD22" s="738"/>
      <c r="AE22" s="779" t="s">
        <v>21</v>
      </c>
      <c r="AF22" s="780"/>
    </row>
    <row r="23" spans="2:32" ht="24.75" customHeight="1">
      <c r="B23" s="708"/>
      <c r="C23" s="673"/>
      <c r="D23" s="133"/>
      <c r="E23" s="575" t="s">
        <v>102</v>
      </c>
      <c r="F23" s="575"/>
      <c r="G23" s="575"/>
      <c r="H23" s="575"/>
      <c r="I23" s="575"/>
      <c r="J23" s="575"/>
      <c r="K23" s="575"/>
      <c r="L23" s="575"/>
      <c r="M23" s="576"/>
      <c r="N23" s="737">
        <f>'表１'!X24</f>
      </c>
      <c r="O23" s="738"/>
      <c r="P23" s="738"/>
      <c r="Q23" s="738"/>
      <c r="R23" s="738"/>
      <c r="S23" s="603" t="s">
        <v>19</v>
      </c>
      <c r="T23" s="604"/>
      <c r="U23" s="739"/>
      <c r="V23" s="740"/>
      <c r="W23" s="740"/>
      <c r="X23" s="740"/>
      <c r="Y23" s="603" t="s">
        <v>17</v>
      </c>
      <c r="Z23" s="604"/>
      <c r="AA23" s="737">
        <f>IF(COUNT(U23)=0,"",N23*(U23*0.01+1))</f>
      </c>
      <c r="AB23" s="738"/>
      <c r="AC23" s="738"/>
      <c r="AD23" s="738"/>
      <c r="AE23" s="779" t="s">
        <v>19</v>
      </c>
      <c r="AF23" s="780"/>
    </row>
    <row r="24" spans="2:32" ht="24.75" customHeight="1">
      <c r="B24" s="708"/>
      <c r="C24" s="673"/>
      <c r="D24" s="133"/>
      <c r="E24" s="575" t="s">
        <v>98</v>
      </c>
      <c r="F24" s="575"/>
      <c r="G24" s="575"/>
      <c r="H24" s="575"/>
      <c r="I24" s="575"/>
      <c r="J24" s="575"/>
      <c r="K24" s="575"/>
      <c r="L24" s="575"/>
      <c r="M24" s="576"/>
      <c r="N24" s="737">
        <f>'表１'!X25</f>
      </c>
      <c r="O24" s="738"/>
      <c r="P24" s="738"/>
      <c r="Q24" s="738"/>
      <c r="R24" s="738"/>
      <c r="S24" s="603" t="s">
        <v>22</v>
      </c>
      <c r="T24" s="604"/>
      <c r="U24" s="739"/>
      <c r="V24" s="740"/>
      <c r="W24" s="740"/>
      <c r="X24" s="740"/>
      <c r="Y24" s="603" t="s">
        <v>17</v>
      </c>
      <c r="Z24" s="604"/>
      <c r="AA24" s="737">
        <f t="shared" si="0"/>
      </c>
      <c r="AB24" s="738"/>
      <c r="AC24" s="738"/>
      <c r="AD24" s="738"/>
      <c r="AE24" s="779" t="s">
        <v>21</v>
      </c>
      <c r="AF24" s="780"/>
    </row>
    <row r="25" spans="2:32" ht="24.75" customHeight="1" thickBot="1">
      <c r="B25" s="709"/>
      <c r="C25" s="768"/>
      <c r="D25" s="148"/>
      <c r="E25" s="762" t="s">
        <v>99</v>
      </c>
      <c r="F25" s="762"/>
      <c r="G25" s="762"/>
      <c r="H25" s="762"/>
      <c r="I25" s="762"/>
      <c r="J25" s="762"/>
      <c r="K25" s="762"/>
      <c r="L25" s="762"/>
      <c r="M25" s="763"/>
      <c r="N25" s="764">
        <f>'表１'!X26</f>
      </c>
      <c r="O25" s="765"/>
      <c r="P25" s="765"/>
      <c r="Q25" s="765"/>
      <c r="R25" s="765"/>
      <c r="S25" s="787" t="s">
        <v>23</v>
      </c>
      <c r="T25" s="788"/>
      <c r="U25" s="793"/>
      <c r="V25" s="794"/>
      <c r="W25" s="794"/>
      <c r="X25" s="794"/>
      <c r="Y25" s="787" t="s">
        <v>17</v>
      </c>
      <c r="Z25" s="788"/>
      <c r="AA25" s="764">
        <f t="shared" si="0"/>
      </c>
      <c r="AB25" s="765"/>
      <c r="AC25" s="765"/>
      <c r="AD25" s="765"/>
      <c r="AE25" s="789" t="s">
        <v>21</v>
      </c>
      <c r="AF25" s="790"/>
    </row>
    <row r="26" spans="2:32" ht="24.75" customHeight="1" thickTop="1">
      <c r="B26" s="680" t="s">
        <v>133</v>
      </c>
      <c r="C26" s="681"/>
      <c r="D26" s="114"/>
      <c r="E26" s="686" t="s">
        <v>93</v>
      </c>
      <c r="F26" s="686"/>
      <c r="G26" s="686"/>
      <c r="H26" s="686"/>
      <c r="I26" s="686"/>
      <c r="J26" s="686"/>
      <c r="K26" s="686"/>
      <c r="L26" s="686"/>
      <c r="M26" s="687"/>
      <c r="N26" s="766">
        <f>'表１'!X29</f>
      </c>
      <c r="O26" s="767"/>
      <c r="P26" s="767"/>
      <c r="Q26" s="767"/>
      <c r="R26" s="767"/>
      <c r="S26" s="621" t="s">
        <v>198</v>
      </c>
      <c r="T26" s="622"/>
      <c r="U26" s="795"/>
      <c r="V26" s="796"/>
      <c r="W26" s="796"/>
      <c r="X26" s="796"/>
      <c r="Y26" s="621" t="s">
        <v>17</v>
      </c>
      <c r="Z26" s="622"/>
      <c r="AA26" s="766">
        <f t="shared" si="0"/>
      </c>
      <c r="AB26" s="767"/>
      <c r="AC26" s="767"/>
      <c r="AD26" s="767"/>
      <c r="AE26" s="783" t="s">
        <v>21</v>
      </c>
      <c r="AF26" s="784"/>
    </row>
    <row r="27" spans="2:32" ht="24.75" customHeight="1">
      <c r="B27" s="682"/>
      <c r="C27" s="683"/>
      <c r="D27" s="133"/>
      <c r="E27" s="688" t="s">
        <v>95</v>
      </c>
      <c r="F27" s="688"/>
      <c r="G27" s="688"/>
      <c r="H27" s="688"/>
      <c r="I27" s="688"/>
      <c r="J27" s="688"/>
      <c r="K27" s="688"/>
      <c r="L27" s="688"/>
      <c r="M27" s="689"/>
      <c r="N27" s="737">
        <f>'表１'!X30</f>
      </c>
      <c r="O27" s="738"/>
      <c r="P27" s="738"/>
      <c r="Q27" s="738"/>
      <c r="R27" s="738"/>
      <c r="S27" s="735" t="s">
        <v>20</v>
      </c>
      <c r="T27" s="736"/>
      <c r="U27" s="739"/>
      <c r="V27" s="740"/>
      <c r="W27" s="740"/>
      <c r="X27" s="740"/>
      <c r="Y27" s="603" t="s">
        <v>17</v>
      </c>
      <c r="Z27" s="604"/>
      <c r="AA27" s="737">
        <f t="shared" si="0"/>
      </c>
      <c r="AB27" s="738"/>
      <c r="AC27" s="738"/>
      <c r="AD27" s="738"/>
      <c r="AE27" s="735" t="s">
        <v>4</v>
      </c>
      <c r="AF27" s="736"/>
    </row>
    <row r="28" spans="2:32" ht="24.75" customHeight="1">
      <c r="B28" s="682"/>
      <c r="C28" s="683"/>
      <c r="D28" s="133"/>
      <c r="E28" s="688" t="s">
        <v>397</v>
      </c>
      <c r="F28" s="688"/>
      <c r="G28" s="688"/>
      <c r="H28" s="688"/>
      <c r="I28" s="688"/>
      <c r="J28" s="688"/>
      <c r="K28" s="688"/>
      <c r="L28" s="688"/>
      <c r="M28" s="689"/>
      <c r="N28" s="737">
        <f>'表１'!X31</f>
      </c>
      <c r="O28" s="738"/>
      <c r="P28" s="738"/>
      <c r="Q28" s="738"/>
      <c r="R28" s="738"/>
      <c r="S28" s="735" t="s">
        <v>540</v>
      </c>
      <c r="T28" s="736"/>
      <c r="U28" s="739"/>
      <c r="V28" s="740"/>
      <c r="W28" s="740"/>
      <c r="X28" s="740"/>
      <c r="Y28" s="603" t="s">
        <v>17</v>
      </c>
      <c r="Z28" s="604"/>
      <c r="AA28" s="737">
        <f>IF(COUNT(U28)=0,"",N28*(U28*0.01+1))</f>
      </c>
      <c r="AB28" s="738"/>
      <c r="AC28" s="738"/>
      <c r="AD28" s="738"/>
      <c r="AE28" s="735" t="s">
        <v>540</v>
      </c>
      <c r="AF28" s="736"/>
    </row>
    <row r="29" spans="2:32" ht="24.75" customHeight="1">
      <c r="B29" s="682"/>
      <c r="C29" s="683"/>
      <c r="D29" s="133"/>
      <c r="E29" s="688" t="s">
        <v>96</v>
      </c>
      <c r="F29" s="688"/>
      <c r="G29" s="688"/>
      <c r="H29" s="688"/>
      <c r="I29" s="688"/>
      <c r="J29" s="688"/>
      <c r="K29" s="688"/>
      <c r="L29" s="688"/>
      <c r="M29" s="689"/>
      <c r="N29" s="737">
        <f>'表１'!X32</f>
      </c>
      <c r="O29" s="738"/>
      <c r="P29" s="738"/>
      <c r="Q29" s="738"/>
      <c r="R29" s="738"/>
      <c r="S29" s="735" t="s">
        <v>264</v>
      </c>
      <c r="T29" s="736"/>
      <c r="U29" s="739"/>
      <c r="V29" s="740"/>
      <c r="W29" s="740"/>
      <c r="X29" s="740"/>
      <c r="Y29" s="603" t="s">
        <v>17</v>
      </c>
      <c r="Z29" s="604"/>
      <c r="AA29" s="737">
        <f>IF(COUNT(U29)=0,"",N29*(U29*0.01+1))</f>
      </c>
      <c r="AB29" s="738"/>
      <c r="AC29" s="738"/>
      <c r="AD29" s="738"/>
      <c r="AE29" s="735" t="s">
        <v>264</v>
      </c>
      <c r="AF29" s="736"/>
    </row>
    <row r="30" spans="2:32" ht="24.75" customHeight="1">
      <c r="B30" s="682"/>
      <c r="C30" s="683"/>
      <c r="D30" s="133"/>
      <c r="E30" s="575" t="s">
        <v>103</v>
      </c>
      <c r="F30" s="575"/>
      <c r="G30" s="575"/>
      <c r="H30" s="575"/>
      <c r="I30" s="575"/>
      <c r="J30" s="575"/>
      <c r="K30" s="575"/>
      <c r="L30" s="575"/>
      <c r="M30" s="576"/>
      <c r="N30" s="737">
        <f>'表１'!X33</f>
      </c>
      <c r="O30" s="738"/>
      <c r="P30" s="738"/>
      <c r="Q30" s="738"/>
      <c r="R30" s="738"/>
      <c r="S30" s="603" t="s">
        <v>19</v>
      </c>
      <c r="T30" s="604"/>
      <c r="U30" s="739"/>
      <c r="V30" s="740"/>
      <c r="W30" s="740"/>
      <c r="X30" s="740"/>
      <c r="Y30" s="603" t="s">
        <v>17</v>
      </c>
      <c r="Z30" s="604"/>
      <c r="AA30" s="737">
        <f t="shared" si="0"/>
      </c>
      <c r="AB30" s="738"/>
      <c r="AC30" s="738"/>
      <c r="AD30" s="738"/>
      <c r="AE30" s="779" t="s">
        <v>21</v>
      </c>
      <c r="AF30" s="780"/>
    </row>
    <row r="31" spans="2:32" ht="24.75" customHeight="1">
      <c r="B31" s="682"/>
      <c r="C31" s="683"/>
      <c r="D31" s="133"/>
      <c r="E31" s="575" t="s">
        <v>102</v>
      </c>
      <c r="F31" s="575"/>
      <c r="G31" s="575"/>
      <c r="H31" s="575"/>
      <c r="I31" s="575"/>
      <c r="J31" s="575"/>
      <c r="K31" s="575"/>
      <c r="L31" s="575"/>
      <c r="M31" s="576"/>
      <c r="N31" s="737">
        <f>'表１'!X34</f>
      </c>
      <c r="O31" s="738"/>
      <c r="P31" s="738"/>
      <c r="Q31" s="738"/>
      <c r="R31" s="738"/>
      <c r="S31" s="603" t="s">
        <v>24</v>
      </c>
      <c r="T31" s="604"/>
      <c r="U31" s="739"/>
      <c r="V31" s="740"/>
      <c r="W31" s="740"/>
      <c r="X31" s="740"/>
      <c r="Y31" s="603" t="s">
        <v>17</v>
      </c>
      <c r="Z31" s="604"/>
      <c r="AA31" s="737">
        <f t="shared" si="0"/>
      </c>
      <c r="AB31" s="738"/>
      <c r="AC31" s="738"/>
      <c r="AD31" s="738"/>
      <c r="AE31" s="779" t="s">
        <v>21</v>
      </c>
      <c r="AF31" s="780"/>
    </row>
    <row r="32" spans="2:32" ht="24.75" customHeight="1">
      <c r="B32" s="682"/>
      <c r="C32" s="683"/>
      <c r="D32" s="133"/>
      <c r="E32" s="575" t="s">
        <v>98</v>
      </c>
      <c r="F32" s="575"/>
      <c r="G32" s="575"/>
      <c r="H32" s="575"/>
      <c r="I32" s="575"/>
      <c r="J32" s="575"/>
      <c r="K32" s="575"/>
      <c r="L32" s="575"/>
      <c r="M32" s="576"/>
      <c r="N32" s="737">
        <f>'表１'!X35</f>
      </c>
      <c r="O32" s="738"/>
      <c r="P32" s="738"/>
      <c r="Q32" s="738"/>
      <c r="R32" s="738"/>
      <c r="S32" s="603" t="s">
        <v>22</v>
      </c>
      <c r="T32" s="604"/>
      <c r="U32" s="739"/>
      <c r="V32" s="740"/>
      <c r="W32" s="740"/>
      <c r="X32" s="740"/>
      <c r="Y32" s="603" t="s">
        <v>17</v>
      </c>
      <c r="Z32" s="604"/>
      <c r="AA32" s="737">
        <f t="shared" si="0"/>
      </c>
      <c r="AB32" s="738"/>
      <c r="AC32" s="738"/>
      <c r="AD32" s="738"/>
      <c r="AE32" s="779" t="s">
        <v>21</v>
      </c>
      <c r="AF32" s="780"/>
    </row>
    <row r="33" spans="2:33" ht="24.75" customHeight="1">
      <c r="B33" s="769"/>
      <c r="C33" s="770"/>
      <c r="D33" s="135"/>
      <c r="E33" s="675" t="s">
        <v>99</v>
      </c>
      <c r="F33" s="675"/>
      <c r="G33" s="675"/>
      <c r="H33" s="675"/>
      <c r="I33" s="675"/>
      <c r="J33" s="675"/>
      <c r="K33" s="675"/>
      <c r="L33" s="675"/>
      <c r="M33" s="676"/>
      <c r="N33" s="771">
        <f>'表１'!X36</f>
      </c>
      <c r="O33" s="772"/>
      <c r="P33" s="772"/>
      <c r="Q33" s="772"/>
      <c r="R33" s="772"/>
      <c r="S33" s="597" t="s">
        <v>23</v>
      </c>
      <c r="T33" s="598"/>
      <c r="U33" s="775"/>
      <c r="V33" s="776"/>
      <c r="W33" s="776"/>
      <c r="X33" s="776"/>
      <c r="Y33" s="597" t="s">
        <v>17</v>
      </c>
      <c r="Z33" s="598"/>
      <c r="AA33" s="771">
        <f t="shared" si="0"/>
      </c>
      <c r="AB33" s="772"/>
      <c r="AC33" s="772"/>
      <c r="AD33" s="772"/>
      <c r="AE33" s="781" t="s">
        <v>21</v>
      </c>
      <c r="AF33" s="782"/>
      <c r="AG33" s="202"/>
    </row>
    <row r="34" ht="6.75" customHeight="1">
      <c r="AG34" s="202"/>
    </row>
    <row r="35" spans="2:33" ht="19.5" customHeight="1">
      <c r="B35" s="421"/>
      <c r="C35" s="428"/>
      <c r="D35" s="428"/>
      <c r="E35" s="429"/>
      <c r="F35" s="429"/>
      <c r="G35" s="429"/>
      <c r="H35" s="429"/>
      <c r="I35" s="430"/>
      <c r="J35" s="429"/>
      <c r="N35" s="726" t="s">
        <v>494</v>
      </c>
      <c r="O35" s="727"/>
      <c r="P35" s="727"/>
      <c r="Q35" s="727"/>
      <c r="R35" s="727"/>
      <c r="S35" s="727"/>
      <c r="T35" s="728"/>
      <c r="U35" s="716" t="s">
        <v>497</v>
      </c>
      <c r="V35" s="717"/>
      <c r="W35" s="717"/>
      <c r="X35" s="717"/>
      <c r="Y35" s="717"/>
      <c r="Z35" s="718"/>
      <c r="AA35" s="721" t="s">
        <v>554</v>
      </c>
      <c r="AB35" s="722"/>
      <c r="AC35" s="722"/>
      <c r="AD35" s="722"/>
      <c r="AE35" s="722"/>
      <c r="AF35" s="723"/>
      <c r="AG35" s="433"/>
    </row>
    <row r="36" spans="2:33" ht="24.75" customHeight="1">
      <c r="B36" s="428"/>
      <c r="C36" s="428"/>
      <c r="D36" s="428"/>
      <c r="E36" s="429"/>
      <c r="F36" s="429"/>
      <c r="G36" s="429"/>
      <c r="H36" s="429"/>
      <c r="I36" s="430"/>
      <c r="J36" s="429"/>
      <c r="N36" s="730">
        <f>'表１'!AE38</f>
        <v>0</v>
      </c>
      <c r="O36" s="731"/>
      <c r="P36" s="731"/>
      <c r="Q36" s="731"/>
      <c r="R36" s="731"/>
      <c r="S36" s="731"/>
      <c r="T36" s="502" t="s">
        <v>495</v>
      </c>
      <c r="U36" s="734"/>
      <c r="V36" s="717"/>
      <c r="W36" s="717"/>
      <c r="X36" s="717"/>
      <c r="Y36" s="722" t="s">
        <v>496</v>
      </c>
      <c r="Z36" s="718"/>
      <c r="AA36" s="719">
        <f>IF(COUNT(U36)=0,"",N36*(100-U36)/100)</f>
      </c>
      <c r="AB36" s="720"/>
      <c r="AC36" s="720"/>
      <c r="AD36" s="720"/>
      <c r="AE36" s="724" t="s">
        <v>495</v>
      </c>
      <c r="AF36" s="725"/>
      <c r="AG36" s="432"/>
    </row>
    <row r="37" spans="2:33" ht="13.5">
      <c r="B37" s="431" t="s">
        <v>555</v>
      </c>
      <c r="C37" s="428"/>
      <c r="D37" s="428"/>
      <c r="E37" s="429"/>
      <c r="F37" s="429"/>
      <c r="G37" s="429"/>
      <c r="H37" s="429"/>
      <c r="I37" s="430"/>
      <c r="J37" s="429"/>
      <c r="K37" s="429"/>
      <c r="L37" s="429"/>
      <c r="M37" s="429"/>
      <c r="N37" s="428"/>
      <c r="O37" s="428"/>
      <c r="P37" s="428"/>
      <c r="Q37" s="428"/>
      <c r="R37" s="428"/>
      <c r="S37" s="428"/>
      <c r="T37" s="428"/>
      <c r="U37" s="428"/>
      <c r="V37" s="428"/>
      <c r="W37" s="428"/>
      <c r="X37" s="428"/>
      <c r="Y37" s="428"/>
      <c r="Z37" s="428"/>
      <c r="AA37" s="428"/>
      <c r="AB37" s="428"/>
      <c r="AC37" s="428"/>
      <c r="AD37" s="428"/>
      <c r="AE37" s="428"/>
      <c r="AG37" s="202"/>
    </row>
    <row r="40" spans="28:34" ht="13.5">
      <c r="AB40" s="202"/>
      <c r="AC40" s="202"/>
      <c r="AD40" s="202"/>
      <c r="AE40" s="202"/>
      <c r="AF40" s="202"/>
      <c r="AG40" s="202"/>
      <c r="AH40" s="202"/>
    </row>
    <row r="41" spans="28:34" ht="13.5">
      <c r="AB41" s="729"/>
      <c r="AC41" s="729"/>
      <c r="AD41" s="729"/>
      <c r="AE41" s="729"/>
      <c r="AF41" s="729"/>
      <c r="AG41" s="729"/>
      <c r="AH41" s="729"/>
    </row>
    <row r="42" spans="28:34" ht="14.25">
      <c r="AB42" s="732"/>
      <c r="AC42" s="732"/>
      <c r="AD42" s="732"/>
      <c r="AE42" s="732"/>
      <c r="AF42" s="732"/>
      <c r="AG42" s="733"/>
      <c r="AH42" s="733"/>
    </row>
    <row r="43" spans="28:34" ht="13.5">
      <c r="AB43" s="202"/>
      <c r="AC43" s="202"/>
      <c r="AD43" s="202"/>
      <c r="AE43" s="202"/>
      <c r="AF43" s="202"/>
      <c r="AG43" s="202"/>
      <c r="AH43" s="202"/>
    </row>
    <row r="44" spans="28:34" ht="13.5">
      <c r="AB44" s="202"/>
      <c r="AC44" s="202"/>
      <c r="AD44" s="202"/>
      <c r="AE44" s="202"/>
      <c r="AF44" s="202"/>
      <c r="AG44" s="202"/>
      <c r="AH44" s="202"/>
    </row>
  </sheetData>
  <sheetProtection/>
  <mergeCells count="176">
    <mergeCell ref="AE29:AF29"/>
    <mergeCell ref="E29:M29"/>
    <mergeCell ref="N29:R29"/>
    <mergeCell ref="S29:T29"/>
    <mergeCell ref="U29:X29"/>
    <mergeCell ref="Y29:Z29"/>
    <mergeCell ref="AA29:AD29"/>
    <mergeCell ref="Y7:AB7"/>
    <mergeCell ref="E28:M28"/>
    <mergeCell ref="N28:R28"/>
    <mergeCell ref="S28:T28"/>
    <mergeCell ref="U28:X28"/>
    <mergeCell ref="Y28:Z28"/>
    <mergeCell ref="E23:M23"/>
    <mergeCell ref="N21:R21"/>
    <mergeCell ref="N23:R23"/>
    <mergeCell ref="N22:R22"/>
    <mergeCell ref="E22:M22"/>
    <mergeCell ref="U27:X27"/>
    <mergeCell ref="U21:X21"/>
    <mergeCell ref="E26:M26"/>
    <mergeCell ref="Q7:T7"/>
    <mergeCell ref="Y12:Z12"/>
    <mergeCell ref="Y13:Z13"/>
    <mergeCell ref="U16:X16"/>
    <mergeCell ref="S13:T13"/>
    <mergeCell ref="U14:X14"/>
    <mergeCell ref="U30:X30"/>
    <mergeCell ref="U31:X31"/>
    <mergeCell ref="U32:X32"/>
    <mergeCell ref="U33:X33"/>
    <mergeCell ref="U24:X24"/>
    <mergeCell ref="U25:X25"/>
    <mergeCell ref="U26:X26"/>
    <mergeCell ref="S24:T24"/>
    <mergeCell ref="Y16:Z16"/>
    <mergeCell ref="Y17:Z17"/>
    <mergeCell ref="S14:T14"/>
    <mergeCell ref="S21:T21"/>
    <mergeCell ref="S23:T23"/>
    <mergeCell ref="S33:T33"/>
    <mergeCell ref="AA17:AD17"/>
    <mergeCell ref="AA18:AD18"/>
    <mergeCell ref="U12:X12"/>
    <mergeCell ref="U13:X13"/>
    <mergeCell ref="U23:X23"/>
    <mergeCell ref="U19:X19"/>
    <mergeCell ref="U22:X22"/>
    <mergeCell ref="U17:X17"/>
    <mergeCell ref="S12:T12"/>
    <mergeCell ref="AE19:AF19"/>
    <mergeCell ref="AE16:AF16"/>
    <mergeCell ref="S25:T25"/>
    <mergeCell ref="S22:T22"/>
    <mergeCell ref="AE22:AF22"/>
    <mergeCell ref="AE24:AF24"/>
    <mergeCell ref="AE25:AF25"/>
    <mergeCell ref="Y23:Z23"/>
    <mergeCell ref="Y25:Z25"/>
    <mergeCell ref="AE21:AF21"/>
    <mergeCell ref="AE27:AF27"/>
    <mergeCell ref="N14:R14"/>
    <mergeCell ref="AE33:AF33"/>
    <mergeCell ref="Y32:Z32"/>
    <mergeCell ref="Y19:Z19"/>
    <mergeCell ref="Y22:Z22"/>
    <mergeCell ref="Y24:Z24"/>
    <mergeCell ref="AE32:AF32"/>
    <mergeCell ref="AE17:AF17"/>
    <mergeCell ref="AE18:AF18"/>
    <mergeCell ref="AE13:AF13"/>
    <mergeCell ref="AE30:AF30"/>
    <mergeCell ref="AE31:AF31"/>
    <mergeCell ref="AE12:AF12"/>
    <mergeCell ref="AE14:AF14"/>
    <mergeCell ref="AE28:AF28"/>
    <mergeCell ref="AE23:AF23"/>
    <mergeCell ref="E15:AF15"/>
    <mergeCell ref="AA24:AD24"/>
    <mergeCell ref="AE26:AF26"/>
    <mergeCell ref="Y33:Z33"/>
    <mergeCell ref="AA26:AD26"/>
    <mergeCell ref="AA32:AD32"/>
    <mergeCell ref="AA33:AD33"/>
    <mergeCell ref="AA27:AD27"/>
    <mergeCell ref="AA31:AD31"/>
    <mergeCell ref="AA28:AD28"/>
    <mergeCell ref="AA30:AD30"/>
    <mergeCell ref="Y30:Z30"/>
    <mergeCell ref="Y27:Z27"/>
    <mergeCell ref="AA14:AD14"/>
    <mergeCell ref="Y21:Z21"/>
    <mergeCell ref="Y31:Z31"/>
    <mergeCell ref="Y18:Z18"/>
    <mergeCell ref="Y14:Z14"/>
    <mergeCell ref="AA21:AD21"/>
    <mergeCell ref="AA22:AD22"/>
    <mergeCell ref="AA16:AD16"/>
    <mergeCell ref="AA23:AD23"/>
    <mergeCell ref="AA12:AD12"/>
    <mergeCell ref="AA13:AD13"/>
    <mergeCell ref="AA19:AD19"/>
    <mergeCell ref="Y26:Z26"/>
    <mergeCell ref="N17:R17"/>
    <mergeCell ref="N18:R18"/>
    <mergeCell ref="U18:X18"/>
    <mergeCell ref="S19:T19"/>
    <mergeCell ref="AA20:AD20"/>
    <mergeCell ref="AA25:AD25"/>
    <mergeCell ref="E19:M19"/>
    <mergeCell ref="C19:C25"/>
    <mergeCell ref="B26:C33"/>
    <mergeCell ref="S30:T30"/>
    <mergeCell ref="N31:R31"/>
    <mergeCell ref="N32:R32"/>
    <mergeCell ref="N33:R33"/>
    <mergeCell ref="S31:T31"/>
    <mergeCell ref="S32:T32"/>
    <mergeCell ref="N19:R19"/>
    <mergeCell ref="E33:M33"/>
    <mergeCell ref="E16:M16"/>
    <mergeCell ref="E17:M17"/>
    <mergeCell ref="E18:M18"/>
    <mergeCell ref="N24:R24"/>
    <mergeCell ref="N25:R25"/>
    <mergeCell ref="E30:M30"/>
    <mergeCell ref="N30:R30"/>
    <mergeCell ref="N26:R26"/>
    <mergeCell ref="N27:R27"/>
    <mergeCell ref="E32:M32"/>
    <mergeCell ref="E27:M27"/>
    <mergeCell ref="E24:M24"/>
    <mergeCell ref="E25:M25"/>
    <mergeCell ref="E21:M21"/>
    <mergeCell ref="E11:AF11"/>
    <mergeCell ref="N12:R12"/>
    <mergeCell ref="N13:R13"/>
    <mergeCell ref="S26:T26"/>
    <mergeCell ref="S27:T27"/>
    <mergeCell ref="N16:R16"/>
    <mergeCell ref="S16:T16"/>
    <mergeCell ref="S17:T17"/>
    <mergeCell ref="S18:T18"/>
    <mergeCell ref="E31:M31"/>
    <mergeCell ref="B11:B25"/>
    <mergeCell ref="C11:C18"/>
    <mergeCell ref="E12:M12"/>
    <mergeCell ref="E13:M13"/>
    <mergeCell ref="E14:M14"/>
    <mergeCell ref="AA1:AF2"/>
    <mergeCell ref="N9:T9"/>
    <mergeCell ref="U9:Z9"/>
    <mergeCell ref="AA9:AF9"/>
    <mergeCell ref="AA10:AF10"/>
    <mergeCell ref="U10:Z10"/>
    <mergeCell ref="N10:T10"/>
    <mergeCell ref="AE7:AF7"/>
    <mergeCell ref="A7:P7"/>
    <mergeCell ref="B9:M10"/>
    <mergeCell ref="AB42:AF42"/>
    <mergeCell ref="AG42:AH42"/>
    <mergeCell ref="U36:X36"/>
    <mergeCell ref="Y36:Z36"/>
    <mergeCell ref="AE20:AF20"/>
    <mergeCell ref="E20:M20"/>
    <mergeCell ref="N20:R20"/>
    <mergeCell ref="S20:T20"/>
    <mergeCell ref="U20:X20"/>
    <mergeCell ref="Y20:Z20"/>
    <mergeCell ref="U35:Z35"/>
    <mergeCell ref="AA36:AD36"/>
    <mergeCell ref="AA35:AF35"/>
    <mergeCell ref="AE36:AF36"/>
    <mergeCell ref="N35:T35"/>
    <mergeCell ref="AB41:AH41"/>
    <mergeCell ref="N36:S36"/>
  </mergeCells>
  <printOptions/>
  <pageMargins left="0.6692913385826772" right="0.1968503937007874" top="0.3937007874015748" bottom="0.5118110236220472" header="0.31496062992125984" footer="0.2755905511811024"/>
  <pageSetup horizontalDpi="300" verticalDpi="300" orientation="portrait" paperSize="9" scale="95" r:id="rId1"/>
  <headerFooter scaleWithDoc="0" alignWithMargins="0">
    <oddFooter>&amp;L&amp;9 2024.03.01&amp;C-5-</oddFooter>
  </headerFooter>
</worksheet>
</file>

<file path=xl/worksheets/sheet7.xml><?xml version="1.0" encoding="utf-8"?>
<worksheet xmlns="http://schemas.openxmlformats.org/spreadsheetml/2006/main" xmlns:r="http://schemas.openxmlformats.org/officeDocument/2006/relationships">
  <dimension ref="A1:G19"/>
  <sheetViews>
    <sheetView workbookViewId="0" topLeftCell="A1">
      <selection activeCell="G10" sqref="G10"/>
    </sheetView>
  </sheetViews>
  <sheetFormatPr defaultColWidth="9.00390625" defaultRowHeight="13.5"/>
  <cols>
    <col min="1" max="1" width="2.50390625" style="78" customWidth="1"/>
    <col min="2" max="2" width="2.25390625" style="78" customWidth="1"/>
    <col min="3" max="3" width="6.875" style="78" customWidth="1"/>
    <col min="4" max="4" width="2.625" style="78" customWidth="1"/>
    <col min="5" max="5" width="62.625" style="78" customWidth="1"/>
    <col min="6" max="6" width="2.625" style="78" customWidth="1"/>
    <col min="7" max="7" width="12.50390625" style="78" customWidth="1"/>
    <col min="8" max="8" width="2.75390625" style="78" customWidth="1"/>
    <col min="9" max="16384" width="9.00390625" style="78" customWidth="1"/>
  </cols>
  <sheetData>
    <row r="1" spans="1:7" s="73" customFormat="1" ht="18" customHeight="1">
      <c r="A1" s="24" t="s">
        <v>203</v>
      </c>
      <c r="F1" s="797">
        <f>'表１'!AE1</f>
        <v>0</v>
      </c>
      <c r="G1" s="798"/>
    </row>
    <row r="2" spans="1:7" s="73" customFormat="1" ht="15.75" customHeight="1">
      <c r="A2" s="24"/>
      <c r="F2" s="799"/>
      <c r="G2" s="800"/>
    </row>
    <row r="3" spans="2:7" s="73" customFormat="1" ht="18" customHeight="1">
      <c r="B3" s="805" t="s">
        <v>267</v>
      </c>
      <c r="C3" s="806"/>
      <c r="D3" s="806"/>
      <c r="E3" s="806"/>
      <c r="F3" s="806"/>
      <c r="G3" s="806"/>
    </row>
    <row r="4" s="73" customFormat="1" ht="18" customHeight="1">
      <c r="C4" s="220" t="s">
        <v>268</v>
      </c>
    </row>
    <row r="5" spans="3:7" s="73" customFormat="1" ht="15.75" customHeight="1">
      <c r="C5" s="807" t="s">
        <v>449</v>
      </c>
      <c r="D5" s="807"/>
      <c r="E5" s="807"/>
      <c r="F5" s="807"/>
      <c r="G5" s="807"/>
    </row>
    <row r="6" spans="2:7" s="74" customFormat="1" ht="15.75" customHeight="1">
      <c r="B6" s="34"/>
      <c r="C6" s="34" t="s">
        <v>213</v>
      </c>
      <c r="D6" s="34"/>
      <c r="E6" s="34"/>
      <c r="F6" s="34"/>
      <c r="G6" s="34"/>
    </row>
    <row r="7" s="74" customFormat="1" ht="15.75" customHeight="1"/>
    <row r="8" s="74" customFormat="1" ht="15.75" customHeight="1"/>
    <row r="9" spans="2:7" s="74" customFormat="1" ht="42.75" customHeight="1">
      <c r="B9" s="802" t="s">
        <v>130</v>
      </c>
      <c r="C9" s="803"/>
      <c r="D9" s="803"/>
      <c r="E9" s="803"/>
      <c r="F9" s="804"/>
      <c r="G9" s="75" t="s">
        <v>104</v>
      </c>
    </row>
    <row r="10" spans="1:7" ht="37.5" customHeight="1">
      <c r="A10" s="74"/>
      <c r="B10" s="76"/>
      <c r="C10" s="808" t="s">
        <v>124</v>
      </c>
      <c r="D10" s="808"/>
      <c r="E10" s="808"/>
      <c r="F10" s="77"/>
      <c r="G10" s="226"/>
    </row>
    <row r="11" spans="2:7" ht="37.5" customHeight="1">
      <c r="B11" s="79"/>
      <c r="C11" s="801" t="s">
        <v>125</v>
      </c>
      <c r="D11" s="801"/>
      <c r="E11" s="801"/>
      <c r="F11" s="80"/>
      <c r="G11" s="227"/>
    </row>
    <row r="12" spans="2:7" ht="37.5" customHeight="1">
      <c r="B12" s="79"/>
      <c r="C12" s="801" t="s">
        <v>441</v>
      </c>
      <c r="D12" s="801"/>
      <c r="E12" s="801"/>
      <c r="F12" s="80"/>
      <c r="G12" s="227"/>
    </row>
    <row r="13" spans="2:7" ht="37.5" customHeight="1">
      <c r="B13" s="79"/>
      <c r="C13" s="801" t="s">
        <v>126</v>
      </c>
      <c r="D13" s="801"/>
      <c r="E13" s="801"/>
      <c r="F13" s="80"/>
      <c r="G13" s="227"/>
    </row>
    <row r="14" spans="2:7" ht="37.5" customHeight="1">
      <c r="B14" s="79"/>
      <c r="C14" s="801" t="s">
        <v>442</v>
      </c>
      <c r="D14" s="801"/>
      <c r="E14" s="801"/>
      <c r="F14" s="80"/>
      <c r="G14" s="227"/>
    </row>
    <row r="15" spans="2:7" ht="37.5" customHeight="1">
      <c r="B15" s="79"/>
      <c r="C15" s="801" t="s">
        <v>127</v>
      </c>
      <c r="D15" s="801"/>
      <c r="E15" s="801"/>
      <c r="F15" s="80"/>
      <c r="G15" s="227"/>
    </row>
    <row r="16" spans="2:7" ht="37.5" customHeight="1">
      <c r="B16" s="79"/>
      <c r="C16" s="801" t="s">
        <v>128</v>
      </c>
      <c r="D16" s="801"/>
      <c r="E16" s="801"/>
      <c r="F16" s="80"/>
      <c r="G16" s="227"/>
    </row>
    <row r="17" spans="2:7" ht="37.5" customHeight="1">
      <c r="B17" s="79"/>
      <c r="C17" s="801" t="s">
        <v>129</v>
      </c>
      <c r="D17" s="801"/>
      <c r="E17" s="801"/>
      <c r="F17" s="80"/>
      <c r="G17" s="227"/>
    </row>
    <row r="18" spans="2:7" ht="37.5" customHeight="1">
      <c r="B18" s="79"/>
      <c r="C18" s="801" t="s">
        <v>254</v>
      </c>
      <c r="D18" s="801"/>
      <c r="E18" s="801"/>
      <c r="F18" s="80"/>
      <c r="G18" s="227"/>
    </row>
    <row r="19" spans="2:7" ht="37.5" customHeight="1">
      <c r="B19" s="81"/>
      <c r="C19" s="25" t="s">
        <v>188</v>
      </c>
      <c r="D19" s="190" t="s">
        <v>249</v>
      </c>
      <c r="E19" s="216"/>
      <c r="F19" s="189" t="s">
        <v>189</v>
      </c>
      <c r="G19" s="228"/>
    </row>
  </sheetData>
  <sheetProtection/>
  <protectedRanges>
    <protectedRange sqref="G10:G19" name="範囲1"/>
  </protectedRanges>
  <mergeCells count="13">
    <mergeCell ref="C10:E10"/>
    <mergeCell ref="C15:E15"/>
    <mergeCell ref="C16:E16"/>
    <mergeCell ref="F1:G2"/>
    <mergeCell ref="C17:E17"/>
    <mergeCell ref="C18:E18"/>
    <mergeCell ref="C11:E11"/>
    <mergeCell ref="C12:E12"/>
    <mergeCell ref="C13:E13"/>
    <mergeCell ref="C14:E14"/>
    <mergeCell ref="B9:F9"/>
    <mergeCell ref="B3:G3"/>
    <mergeCell ref="C5:G5"/>
  </mergeCells>
  <printOptions/>
  <pageMargins left="0.6692913385826772" right="0.1968503937007874" top="0.3937007874015748" bottom="0.5118110236220472" header="0.31496062992125984" footer="0.2755905511811024"/>
  <pageSetup horizontalDpi="300" verticalDpi="300" orientation="portrait" paperSize="9" r:id="rId2"/>
  <headerFooter scaleWithDoc="0" alignWithMargins="0">
    <oddFooter>&amp;L&amp;9 2024.03.01&amp;C-6-</oddFooter>
  </headerFooter>
  <legacyDrawing r:id="rId1"/>
</worksheet>
</file>

<file path=xl/worksheets/sheet8.xml><?xml version="1.0" encoding="utf-8"?>
<worksheet xmlns="http://schemas.openxmlformats.org/spreadsheetml/2006/main" xmlns:r="http://schemas.openxmlformats.org/officeDocument/2006/relationships">
  <dimension ref="A1:O13"/>
  <sheetViews>
    <sheetView workbookViewId="0" topLeftCell="A1">
      <selection activeCell="E11" sqref="E11:E13"/>
    </sheetView>
  </sheetViews>
  <sheetFormatPr defaultColWidth="9.00390625" defaultRowHeight="13.5"/>
  <cols>
    <col min="1" max="1" width="2.25390625" style="82" customWidth="1"/>
    <col min="2" max="2" width="2.125" style="82" customWidth="1"/>
    <col min="3" max="3" width="20.75390625" style="82" customWidth="1"/>
    <col min="4" max="4" width="2.125" style="82" customWidth="1"/>
    <col min="5" max="5" width="9.875" style="82" customWidth="1"/>
    <col min="6" max="6" width="2.125" style="82" customWidth="1"/>
    <col min="7" max="7" width="8.50390625" style="82" customWidth="1"/>
    <col min="8" max="8" width="2.375" style="82" customWidth="1"/>
    <col min="9" max="9" width="8.125" style="82" customWidth="1"/>
    <col min="10" max="10" width="2.125" style="82" customWidth="1"/>
    <col min="11" max="11" width="7.875" style="82" customWidth="1"/>
    <col min="12" max="12" width="2.375" style="82" customWidth="1"/>
    <col min="13" max="13" width="8.50390625" style="82" customWidth="1"/>
    <col min="14" max="14" width="2.375" style="82" customWidth="1"/>
    <col min="15" max="15" width="13.125" style="82" customWidth="1"/>
    <col min="16" max="16384" width="9.00390625" style="82" customWidth="1"/>
  </cols>
  <sheetData>
    <row r="1" spans="1:15" s="38" customFormat="1" ht="18" customHeight="1">
      <c r="A1" s="37" t="s">
        <v>204</v>
      </c>
      <c r="N1" s="809">
        <f>'表１'!AE1</f>
        <v>0</v>
      </c>
      <c r="O1" s="810"/>
    </row>
    <row r="2" spans="14:15" s="38" customFormat="1" ht="15.75" customHeight="1">
      <c r="N2" s="811"/>
      <c r="O2" s="812"/>
    </row>
    <row r="3" s="38" customFormat="1" ht="18" customHeight="1">
      <c r="B3" s="38" t="s">
        <v>214</v>
      </c>
    </row>
    <row r="4" s="38" customFormat="1" ht="15.75" customHeight="1">
      <c r="C4" s="418" t="s">
        <v>450</v>
      </c>
    </row>
    <row r="5" ht="15.75" customHeight="1"/>
    <row r="6" ht="15.75" customHeight="1"/>
    <row r="8" spans="1:15" s="38" customFormat="1" ht="19.5" customHeight="1">
      <c r="A8" s="82"/>
      <c r="B8" s="818" t="s">
        <v>108</v>
      </c>
      <c r="C8" s="818"/>
      <c r="D8" s="818"/>
      <c r="E8" s="840" t="s">
        <v>394</v>
      </c>
      <c r="F8" s="840"/>
      <c r="G8" s="839" t="s">
        <v>109</v>
      </c>
      <c r="H8" s="839"/>
      <c r="I8" s="839"/>
      <c r="J8" s="839"/>
      <c r="K8" s="839" t="s">
        <v>110</v>
      </c>
      <c r="L8" s="839"/>
      <c r="M8" s="839"/>
      <c r="N8" s="839"/>
      <c r="O8" s="839"/>
    </row>
    <row r="9" spans="2:15" s="38" customFormat="1" ht="27" customHeight="1">
      <c r="B9" s="818"/>
      <c r="C9" s="818"/>
      <c r="D9" s="818"/>
      <c r="E9" s="838"/>
      <c r="F9" s="838"/>
      <c r="G9" s="838" t="s">
        <v>111</v>
      </c>
      <c r="H9" s="838"/>
      <c r="I9" s="841" t="s">
        <v>112</v>
      </c>
      <c r="J9" s="841"/>
      <c r="K9" s="838" t="s">
        <v>113</v>
      </c>
      <c r="L9" s="841"/>
      <c r="M9" s="841" t="s">
        <v>112</v>
      </c>
      <c r="N9" s="841"/>
      <c r="O9" s="46" t="s">
        <v>114</v>
      </c>
    </row>
    <row r="10" spans="2:15" s="38" customFormat="1" ht="31.5" customHeight="1">
      <c r="B10" s="818"/>
      <c r="C10" s="818"/>
      <c r="D10" s="818"/>
      <c r="E10" s="834" t="s">
        <v>190</v>
      </c>
      <c r="F10" s="834"/>
      <c r="G10" s="833" t="s">
        <v>191</v>
      </c>
      <c r="H10" s="833"/>
      <c r="I10" s="834" t="s">
        <v>256</v>
      </c>
      <c r="J10" s="834"/>
      <c r="K10" s="834" t="s">
        <v>192</v>
      </c>
      <c r="L10" s="834"/>
      <c r="M10" s="833" t="s">
        <v>257</v>
      </c>
      <c r="N10" s="834"/>
      <c r="O10" s="47" t="s">
        <v>193</v>
      </c>
    </row>
    <row r="11" spans="1:15" ht="63" customHeight="1">
      <c r="A11" s="38"/>
      <c r="B11" s="835" t="s">
        <v>248</v>
      </c>
      <c r="C11" s="836"/>
      <c r="D11" s="837"/>
      <c r="E11" s="819"/>
      <c r="F11" s="815" t="s">
        <v>94</v>
      </c>
      <c r="G11" s="203"/>
      <c r="H11" s="48" t="s">
        <v>94</v>
      </c>
      <c r="I11" s="83">
        <f>IF($E$11=0,"",G11/$E$11*100)</f>
      </c>
      <c r="J11" s="48" t="s">
        <v>187</v>
      </c>
      <c r="K11" s="203"/>
      <c r="L11" s="48" t="s">
        <v>94</v>
      </c>
      <c r="M11" s="84">
        <f>IF(COUNT(K11)=0,"",(G11+K11)/$E$11*100)</f>
      </c>
      <c r="N11" s="48" t="s">
        <v>187</v>
      </c>
      <c r="O11" s="215"/>
    </row>
    <row r="12" spans="2:15" ht="14.25" customHeight="1">
      <c r="B12" s="830" t="s">
        <v>115</v>
      </c>
      <c r="C12" s="831"/>
      <c r="D12" s="832"/>
      <c r="E12" s="820"/>
      <c r="F12" s="816"/>
      <c r="G12" s="824"/>
      <c r="H12" s="828" t="s">
        <v>94</v>
      </c>
      <c r="I12" s="822">
        <f>IF($E$11=0,"",G12/$E$11*100)</f>
      </c>
      <c r="J12" s="828" t="s">
        <v>106</v>
      </c>
      <c r="K12" s="824"/>
      <c r="L12" s="828" t="s">
        <v>107</v>
      </c>
      <c r="M12" s="826">
        <f>IF(COUNT(K12)=0,"",(G12+K12)/$E$11*100)</f>
      </c>
      <c r="N12" s="828" t="s">
        <v>187</v>
      </c>
      <c r="O12" s="813"/>
    </row>
    <row r="13" spans="2:15" ht="57" customHeight="1">
      <c r="B13" s="194" t="s">
        <v>194</v>
      </c>
      <c r="C13" s="217"/>
      <c r="D13" s="193" t="s">
        <v>195</v>
      </c>
      <c r="E13" s="821"/>
      <c r="F13" s="817"/>
      <c r="G13" s="825"/>
      <c r="H13" s="829"/>
      <c r="I13" s="823">
        <f>IF($E$11=0,"",G13/$E$11*100)</f>
      </c>
      <c r="J13" s="829"/>
      <c r="K13" s="825"/>
      <c r="L13" s="829"/>
      <c r="M13" s="827">
        <f>IF(COUNT(K13)=0,"",(G13+K13)/$E$11*100)</f>
      </c>
      <c r="N13" s="829"/>
      <c r="O13" s="814"/>
    </row>
  </sheetData>
  <sheetProtection/>
  <mergeCells count="27">
    <mergeCell ref="G9:H9"/>
    <mergeCell ref="K8:O8"/>
    <mergeCell ref="E8:F9"/>
    <mergeCell ref="K9:L9"/>
    <mergeCell ref="M9:N9"/>
    <mergeCell ref="I9:J9"/>
    <mergeCell ref="G8:J8"/>
    <mergeCell ref="L12:L13"/>
    <mergeCell ref="B12:D12"/>
    <mergeCell ref="G12:G13"/>
    <mergeCell ref="M10:N10"/>
    <mergeCell ref="E10:F10"/>
    <mergeCell ref="G10:H10"/>
    <mergeCell ref="B11:D11"/>
    <mergeCell ref="I10:J10"/>
    <mergeCell ref="K10:L10"/>
    <mergeCell ref="N12:N13"/>
    <mergeCell ref="N1:O2"/>
    <mergeCell ref="O12:O13"/>
    <mergeCell ref="F11:F13"/>
    <mergeCell ref="B8:D10"/>
    <mergeCell ref="E11:E13"/>
    <mergeCell ref="I12:I13"/>
    <mergeCell ref="K12:K13"/>
    <mergeCell ref="M12:M13"/>
    <mergeCell ref="J12:J13"/>
    <mergeCell ref="H12:H13"/>
  </mergeCells>
  <printOptions/>
  <pageMargins left="0.6692913385826772" right="0.1968503937007874" top="0.3937007874015748" bottom="0.5118110236220472" header="0.31496062992125984" footer="0.2755905511811024"/>
  <pageSetup horizontalDpi="300" verticalDpi="300" orientation="portrait" paperSize="9" scale="95" r:id="rId1"/>
  <headerFooter scaleWithDoc="0" alignWithMargins="0">
    <oddFooter>&amp;L&amp;9 2024.03.01&amp;C-7-</oddFooter>
  </headerFooter>
</worksheet>
</file>

<file path=xl/worksheets/sheet9.xml><?xml version="1.0" encoding="utf-8"?>
<worksheet xmlns="http://schemas.openxmlformats.org/spreadsheetml/2006/main" xmlns:r="http://schemas.openxmlformats.org/officeDocument/2006/relationships">
  <dimension ref="A1:P40"/>
  <sheetViews>
    <sheetView workbookViewId="0" topLeftCell="A1">
      <selection activeCell="F14" sqref="F14:F25"/>
    </sheetView>
  </sheetViews>
  <sheetFormatPr defaultColWidth="9.00390625" defaultRowHeight="13.5"/>
  <cols>
    <col min="1" max="1" width="2.125" style="150" customWidth="1"/>
    <col min="2" max="2" width="2.50390625" style="150" customWidth="1"/>
    <col min="3" max="3" width="2.25390625" style="150" customWidth="1"/>
    <col min="4" max="4" width="23.25390625" style="151" customWidth="1"/>
    <col min="5" max="5" width="12.375" style="151" bestFit="1" customWidth="1"/>
    <col min="6" max="6" width="5.625" style="150" customWidth="1"/>
    <col min="7" max="7" width="2.00390625" style="150" customWidth="1"/>
    <col min="8" max="8" width="5.625" style="150" customWidth="1"/>
    <col min="9" max="9" width="2.00390625" style="150" customWidth="1"/>
    <col min="10" max="10" width="5.625" style="150" customWidth="1"/>
    <col min="11" max="11" width="1.875" style="150" customWidth="1"/>
    <col min="12" max="12" width="6.00390625" style="150" customWidth="1"/>
    <col min="13" max="13" width="2.00390625" style="150" customWidth="1"/>
    <col min="14" max="14" width="10.75390625" style="150" customWidth="1"/>
    <col min="15" max="15" width="5.625" style="150" customWidth="1"/>
    <col min="16" max="16" width="2.375" style="150" customWidth="1"/>
    <col min="17" max="17" width="1.25" style="150" customWidth="1"/>
    <col min="18" max="16384" width="9.00390625" style="150" customWidth="1"/>
  </cols>
  <sheetData>
    <row r="1" spans="1:16" ht="17.25">
      <c r="A1" s="149" t="s">
        <v>205</v>
      </c>
      <c r="N1" s="842">
        <f>'表１'!AE1</f>
        <v>0</v>
      </c>
      <c r="O1" s="843"/>
      <c r="P1" s="844"/>
    </row>
    <row r="2" spans="14:16" ht="15.75" customHeight="1">
      <c r="N2" s="845"/>
      <c r="O2" s="846"/>
      <c r="P2" s="847"/>
    </row>
    <row r="3" ht="18" customHeight="1">
      <c r="B3" s="150" t="s">
        <v>217</v>
      </c>
    </row>
    <row r="4" spans="2:5" ht="15.75" customHeight="1">
      <c r="B4" s="152"/>
      <c r="C4" s="112" t="s">
        <v>475</v>
      </c>
      <c r="D4" s="153"/>
      <c r="E4" s="153"/>
    </row>
    <row r="5" spans="3:16" ht="10.5" customHeight="1">
      <c r="C5" s="154"/>
      <c r="D5" s="154"/>
      <c r="E5" s="154"/>
      <c r="F5" s="154"/>
      <c r="G5" s="154"/>
      <c r="H5" s="154"/>
      <c r="I5" s="154"/>
      <c r="J5" s="154"/>
      <c r="K5" s="154"/>
      <c r="L5" s="154"/>
      <c r="M5" s="154"/>
      <c r="N5" s="154"/>
      <c r="O5" s="154"/>
      <c r="P5" s="155"/>
    </row>
    <row r="6" ht="18" customHeight="1">
      <c r="B6" s="413" t="s">
        <v>431</v>
      </c>
    </row>
    <row r="7" ht="18" customHeight="1">
      <c r="C7" s="150" t="s">
        <v>432</v>
      </c>
    </row>
    <row r="8" spans="2:5" ht="15.75" customHeight="1">
      <c r="B8" s="152"/>
      <c r="C8" s="112" t="s">
        <v>461</v>
      </c>
      <c r="D8" s="153"/>
      <c r="E8" s="153"/>
    </row>
    <row r="9" spans="2:5" ht="15.75" customHeight="1">
      <c r="B9" s="152"/>
      <c r="C9" s="409" t="s">
        <v>459</v>
      </c>
      <c r="D9" s="153"/>
      <c r="E9" s="153"/>
    </row>
    <row r="10" ht="12.75" customHeight="1"/>
    <row r="11" spans="2:16" ht="18" customHeight="1">
      <c r="B11" s="873"/>
      <c r="C11" s="874"/>
      <c r="D11" s="874"/>
      <c r="E11" s="875"/>
      <c r="F11" s="856" t="s">
        <v>109</v>
      </c>
      <c r="G11" s="856"/>
      <c r="H11" s="856"/>
      <c r="I11" s="856"/>
      <c r="J11" s="856"/>
      <c r="K11" s="856"/>
      <c r="L11" s="856" t="s">
        <v>116</v>
      </c>
      <c r="M11" s="856"/>
      <c r="N11" s="856"/>
      <c r="O11" s="856"/>
      <c r="P11" s="856"/>
    </row>
    <row r="12" spans="2:16" ht="70.5" customHeight="1">
      <c r="B12" s="876"/>
      <c r="C12" s="877"/>
      <c r="D12" s="877"/>
      <c r="E12" s="878"/>
      <c r="F12" s="857" t="s">
        <v>145</v>
      </c>
      <c r="G12" s="857"/>
      <c r="H12" s="857" t="s">
        <v>117</v>
      </c>
      <c r="I12" s="857"/>
      <c r="J12" s="857" t="s">
        <v>247</v>
      </c>
      <c r="K12" s="857"/>
      <c r="L12" s="858" t="s">
        <v>447</v>
      </c>
      <c r="M12" s="858"/>
      <c r="N12" s="156" t="s">
        <v>114</v>
      </c>
      <c r="O12" s="857" t="s">
        <v>118</v>
      </c>
      <c r="P12" s="857"/>
    </row>
    <row r="13" spans="2:16" ht="22.5" customHeight="1" thickBot="1">
      <c r="B13" s="879"/>
      <c r="C13" s="880"/>
      <c r="D13" s="880"/>
      <c r="E13" s="881"/>
      <c r="F13" s="850" t="s">
        <v>25</v>
      </c>
      <c r="G13" s="850"/>
      <c r="H13" s="850" t="s">
        <v>26</v>
      </c>
      <c r="I13" s="850"/>
      <c r="J13" s="855" t="s">
        <v>258</v>
      </c>
      <c r="K13" s="850"/>
      <c r="L13" s="850" t="s">
        <v>27</v>
      </c>
      <c r="M13" s="850"/>
      <c r="N13" s="157" t="s">
        <v>310</v>
      </c>
      <c r="O13" s="850" t="s">
        <v>28</v>
      </c>
      <c r="P13" s="850"/>
    </row>
    <row r="14" spans="2:16" ht="25.5" customHeight="1" thickTop="1">
      <c r="B14" s="883" t="s">
        <v>134</v>
      </c>
      <c r="C14" s="899" t="s">
        <v>31</v>
      </c>
      <c r="D14" s="897" t="s">
        <v>119</v>
      </c>
      <c r="E14" s="158" t="s">
        <v>182</v>
      </c>
      <c r="F14" s="863"/>
      <c r="G14" s="866" t="s">
        <v>94</v>
      </c>
      <c r="H14" s="204"/>
      <c r="I14" s="159" t="s">
        <v>94</v>
      </c>
      <c r="J14" s="160">
        <f aca="true" t="shared" si="0" ref="J14:J25">IF($F$14&gt;0,H14/$F$14*100,"")</f>
      </c>
      <c r="K14" s="159" t="s">
        <v>201</v>
      </c>
      <c r="L14" s="204"/>
      <c r="M14" s="159" t="s">
        <v>94</v>
      </c>
      <c r="N14" s="223"/>
      <c r="O14" s="204"/>
      <c r="P14" s="159" t="s">
        <v>94</v>
      </c>
    </row>
    <row r="15" spans="2:16" ht="25.5" customHeight="1">
      <c r="B15" s="883"/>
      <c r="C15" s="900"/>
      <c r="D15" s="898"/>
      <c r="E15" s="260" t="s">
        <v>183</v>
      </c>
      <c r="F15" s="864"/>
      <c r="G15" s="867"/>
      <c r="H15" s="261"/>
      <c r="I15" s="262" t="s">
        <v>94</v>
      </c>
      <c r="J15" s="263">
        <f t="shared" si="0"/>
      </c>
      <c r="K15" s="262" t="s">
        <v>201</v>
      </c>
      <c r="L15" s="261"/>
      <c r="M15" s="262" t="s">
        <v>94</v>
      </c>
      <c r="N15" s="264"/>
      <c r="O15" s="261"/>
      <c r="P15" s="166" t="s">
        <v>94</v>
      </c>
    </row>
    <row r="16" spans="2:16" ht="25.5" customHeight="1">
      <c r="B16" s="883"/>
      <c r="C16" s="900"/>
      <c r="D16" s="411" t="s">
        <v>397</v>
      </c>
      <c r="E16" s="412"/>
      <c r="F16" s="864"/>
      <c r="G16" s="867"/>
      <c r="H16" s="205"/>
      <c r="I16" s="166" t="s">
        <v>94</v>
      </c>
      <c r="J16" s="163">
        <f>IF($F$14&gt;0,H16/$F$14*100,"")</f>
      </c>
      <c r="K16" s="166" t="s">
        <v>187</v>
      </c>
      <c r="L16" s="205"/>
      <c r="M16" s="166" t="s">
        <v>94</v>
      </c>
      <c r="N16" s="224"/>
      <c r="O16" s="205"/>
      <c r="P16" s="162" t="s">
        <v>94</v>
      </c>
    </row>
    <row r="17" spans="2:16" ht="25.5" customHeight="1">
      <c r="B17" s="884"/>
      <c r="C17" s="900"/>
      <c r="D17" s="164" t="s">
        <v>96</v>
      </c>
      <c r="E17" s="165"/>
      <c r="F17" s="864"/>
      <c r="G17" s="867"/>
      <c r="H17" s="205"/>
      <c r="I17" s="166" t="s">
        <v>94</v>
      </c>
      <c r="J17" s="163">
        <f t="shared" si="0"/>
      </c>
      <c r="K17" s="166" t="s">
        <v>201</v>
      </c>
      <c r="L17" s="205"/>
      <c r="M17" s="166" t="s">
        <v>94</v>
      </c>
      <c r="N17" s="224"/>
      <c r="O17" s="205"/>
      <c r="P17" s="166" t="s">
        <v>94</v>
      </c>
    </row>
    <row r="18" spans="2:16" ht="25.5" customHeight="1">
      <c r="B18" s="884"/>
      <c r="C18" s="900"/>
      <c r="D18" s="164" t="s">
        <v>97</v>
      </c>
      <c r="E18" s="165"/>
      <c r="F18" s="864"/>
      <c r="G18" s="867"/>
      <c r="H18" s="205"/>
      <c r="I18" s="166" t="s">
        <v>94</v>
      </c>
      <c r="J18" s="163">
        <f t="shared" si="0"/>
      </c>
      <c r="K18" s="166" t="s">
        <v>201</v>
      </c>
      <c r="L18" s="205"/>
      <c r="M18" s="166" t="s">
        <v>94</v>
      </c>
      <c r="N18" s="224"/>
      <c r="O18" s="205"/>
      <c r="P18" s="166" t="s">
        <v>94</v>
      </c>
    </row>
    <row r="19" spans="2:16" ht="25.5" customHeight="1">
      <c r="B19" s="884"/>
      <c r="C19" s="900"/>
      <c r="D19" s="902" t="s">
        <v>33</v>
      </c>
      <c r="E19" s="167" t="s">
        <v>184</v>
      </c>
      <c r="F19" s="864"/>
      <c r="G19" s="867"/>
      <c r="H19" s="205"/>
      <c r="I19" s="166" t="s">
        <v>94</v>
      </c>
      <c r="J19" s="163">
        <f t="shared" si="0"/>
      </c>
      <c r="K19" s="166" t="s">
        <v>201</v>
      </c>
      <c r="L19" s="205"/>
      <c r="M19" s="166" t="s">
        <v>94</v>
      </c>
      <c r="N19" s="224"/>
      <c r="O19" s="205"/>
      <c r="P19" s="166" t="s">
        <v>94</v>
      </c>
    </row>
    <row r="20" spans="2:16" ht="25.5" customHeight="1">
      <c r="B20" s="884"/>
      <c r="C20" s="901"/>
      <c r="D20" s="903"/>
      <c r="E20" s="161" t="s">
        <v>183</v>
      </c>
      <c r="F20" s="864"/>
      <c r="G20" s="867"/>
      <c r="H20" s="205"/>
      <c r="I20" s="166" t="s">
        <v>94</v>
      </c>
      <c r="J20" s="163">
        <f t="shared" si="0"/>
      </c>
      <c r="K20" s="166" t="s">
        <v>201</v>
      </c>
      <c r="L20" s="205"/>
      <c r="M20" s="166" t="s">
        <v>94</v>
      </c>
      <c r="N20" s="224"/>
      <c r="O20" s="205"/>
      <c r="P20" s="166" t="s">
        <v>94</v>
      </c>
    </row>
    <row r="21" spans="2:16" ht="25.5" customHeight="1">
      <c r="B21" s="884"/>
      <c r="C21" s="851" t="s">
        <v>34</v>
      </c>
      <c r="D21" s="852"/>
      <c r="E21" s="167" t="s">
        <v>184</v>
      </c>
      <c r="F21" s="864"/>
      <c r="G21" s="867"/>
      <c r="H21" s="205"/>
      <c r="I21" s="166" t="s">
        <v>94</v>
      </c>
      <c r="J21" s="163">
        <f t="shared" si="0"/>
      </c>
      <c r="K21" s="166" t="s">
        <v>201</v>
      </c>
      <c r="L21" s="205"/>
      <c r="M21" s="166" t="s">
        <v>94</v>
      </c>
      <c r="N21" s="224"/>
      <c r="O21" s="205"/>
      <c r="P21" s="166" t="s">
        <v>94</v>
      </c>
    </row>
    <row r="22" spans="2:16" ht="25.5" customHeight="1">
      <c r="B22" s="884"/>
      <c r="C22" s="853"/>
      <c r="D22" s="854"/>
      <c r="E22" s="161" t="s">
        <v>183</v>
      </c>
      <c r="F22" s="864"/>
      <c r="G22" s="867"/>
      <c r="H22" s="205"/>
      <c r="I22" s="166" t="s">
        <v>94</v>
      </c>
      <c r="J22" s="163">
        <f t="shared" si="0"/>
      </c>
      <c r="K22" s="166" t="s">
        <v>201</v>
      </c>
      <c r="L22" s="205"/>
      <c r="M22" s="166" t="s">
        <v>94</v>
      </c>
      <c r="N22" s="224"/>
      <c r="O22" s="205"/>
      <c r="P22" s="166" t="s">
        <v>94</v>
      </c>
    </row>
    <row r="23" spans="2:16" ht="25.5" customHeight="1">
      <c r="B23" s="884"/>
      <c r="C23" s="168" t="s">
        <v>185</v>
      </c>
      <c r="D23" s="165"/>
      <c r="E23" s="169"/>
      <c r="F23" s="864"/>
      <c r="G23" s="867"/>
      <c r="H23" s="205"/>
      <c r="I23" s="166" t="s">
        <v>94</v>
      </c>
      <c r="J23" s="163">
        <f t="shared" si="0"/>
      </c>
      <c r="K23" s="166" t="s">
        <v>201</v>
      </c>
      <c r="L23" s="205"/>
      <c r="M23" s="166" t="s">
        <v>94</v>
      </c>
      <c r="N23" s="224"/>
      <c r="O23" s="205"/>
      <c r="P23" s="166" t="s">
        <v>94</v>
      </c>
    </row>
    <row r="24" spans="2:16" ht="25.5" customHeight="1">
      <c r="B24" s="884"/>
      <c r="C24" s="170" t="s">
        <v>186</v>
      </c>
      <c r="D24" s="171"/>
      <c r="E24" s="172"/>
      <c r="F24" s="864"/>
      <c r="G24" s="867"/>
      <c r="H24" s="206"/>
      <c r="I24" s="166" t="s">
        <v>94</v>
      </c>
      <c r="J24" s="173">
        <f t="shared" si="0"/>
      </c>
      <c r="K24" s="166" t="s">
        <v>201</v>
      </c>
      <c r="L24" s="206"/>
      <c r="M24" s="166" t="s">
        <v>94</v>
      </c>
      <c r="N24" s="225"/>
      <c r="O24" s="206"/>
      <c r="P24" s="174" t="s">
        <v>94</v>
      </c>
    </row>
    <row r="25" spans="2:16" ht="25.5" customHeight="1" thickBot="1">
      <c r="B25" s="890"/>
      <c r="C25" s="894" t="s">
        <v>29</v>
      </c>
      <c r="D25" s="895"/>
      <c r="E25" s="896"/>
      <c r="F25" s="865"/>
      <c r="G25" s="868"/>
      <c r="H25" s="175">
        <f>SUM(H14:H24)</f>
        <v>0</v>
      </c>
      <c r="I25" s="176" t="s">
        <v>94</v>
      </c>
      <c r="J25" s="175">
        <f t="shared" si="0"/>
      </c>
      <c r="K25" s="176" t="s">
        <v>201</v>
      </c>
      <c r="L25" s="177">
        <f>SUM(L14:L24)</f>
        <v>0</v>
      </c>
      <c r="M25" s="176" t="s">
        <v>94</v>
      </c>
      <c r="N25" s="178" t="s">
        <v>30</v>
      </c>
      <c r="O25" s="177">
        <f>SUM(O13:O24)</f>
        <v>0</v>
      </c>
      <c r="P25" s="176" t="s">
        <v>94</v>
      </c>
    </row>
    <row r="26" spans="2:16" ht="25.5" customHeight="1" thickTop="1">
      <c r="B26" s="882" t="s">
        <v>133</v>
      </c>
      <c r="C26" s="886" t="s">
        <v>32</v>
      </c>
      <c r="D26" s="179" t="s">
        <v>119</v>
      </c>
      <c r="E26" s="180"/>
      <c r="F26" s="869"/>
      <c r="G26" s="859" t="s">
        <v>94</v>
      </c>
      <c r="H26" s="204"/>
      <c r="I26" s="159" t="s">
        <v>94</v>
      </c>
      <c r="J26" s="160">
        <f aca="true" t="shared" si="1" ref="J26:J32">IF($F$26&gt;0,H26/$F$26*100,"")</f>
      </c>
      <c r="K26" s="159" t="s">
        <v>201</v>
      </c>
      <c r="L26" s="207"/>
      <c r="M26" s="159" t="s">
        <v>94</v>
      </c>
      <c r="N26" s="223"/>
      <c r="O26" s="204"/>
      <c r="P26" s="159" t="s">
        <v>94</v>
      </c>
    </row>
    <row r="27" spans="2:16" ht="25.5" customHeight="1">
      <c r="B27" s="883"/>
      <c r="C27" s="887"/>
      <c r="D27" s="165" t="s">
        <v>397</v>
      </c>
      <c r="E27" s="169"/>
      <c r="F27" s="870"/>
      <c r="G27" s="860"/>
      <c r="H27" s="205"/>
      <c r="I27" s="166" t="s">
        <v>94</v>
      </c>
      <c r="J27" s="163">
        <f>IF($F$26&gt;0,H27/$F$26*100,"")</f>
      </c>
      <c r="K27" s="166" t="s">
        <v>187</v>
      </c>
      <c r="L27" s="208"/>
      <c r="M27" s="166" t="s">
        <v>94</v>
      </c>
      <c r="N27" s="224"/>
      <c r="O27" s="205"/>
      <c r="P27" s="166" t="s">
        <v>94</v>
      </c>
    </row>
    <row r="28" spans="2:16" ht="25.5" customHeight="1">
      <c r="B28" s="884"/>
      <c r="C28" s="888"/>
      <c r="D28" s="165" t="s">
        <v>96</v>
      </c>
      <c r="E28" s="169"/>
      <c r="F28" s="871"/>
      <c r="G28" s="861"/>
      <c r="H28" s="205"/>
      <c r="I28" s="166" t="s">
        <v>94</v>
      </c>
      <c r="J28" s="163">
        <f t="shared" si="1"/>
      </c>
      <c r="K28" s="166" t="s">
        <v>201</v>
      </c>
      <c r="L28" s="208"/>
      <c r="M28" s="166" t="s">
        <v>94</v>
      </c>
      <c r="N28" s="224"/>
      <c r="O28" s="205"/>
      <c r="P28" s="166" t="s">
        <v>94</v>
      </c>
    </row>
    <row r="29" spans="2:16" ht="25.5" customHeight="1">
      <c r="B29" s="884"/>
      <c r="C29" s="888"/>
      <c r="D29" s="165" t="s">
        <v>97</v>
      </c>
      <c r="E29" s="169"/>
      <c r="F29" s="871"/>
      <c r="G29" s="861"/>
      <c r="H29" s="205"/>
      <c r="I29" s="166" t="s">
        <v>94</v>
      </c>
      <c r="J29" s="163">
        <f t="shared" si="1"/>
      </c>
      <c r="K29" s="166" t="s">
        <v>201</v>
      </c>
      <c r="L29" s="208"/>
      <c r="M29" s="166" t="s">
        <v>94</v>
      </c>
      <c r="N29" s="224"/>
      <c r="O29" s="205"/>
      <c r="P29" s="166" t="s">
        <v>94</v>
      </c>
    </row>
    <row r="30" spans="2:16" ht="25.5" customHeight="1">
      <c r="B30" s="884"/>
      <c r="C30" s="889"/>
      <c r="D30" s="165" t="s">
        <v>33</v>
      </c>
      <c r="E30" s="169"/>
      <c r="F30" s="871"/>
      <c r="G30" s="861"/>
      <c r="H30" s="205"/>
      <c r="I30" s="166" t="s">
        <v>94</v>
      </c>
      <c r="J30" s="163">
        <f t="shared" si="1"/>
      </c>
      <c r="K30" s="166" t="s">
        <v>201</v>
      </c>
      <c r="L30" s="208"/>
      <c r="M30" s="166" t="s">
        <v>94</v>
      </c>
      <c r="N30" s="224"/>
      <c r="O30" s="205"/>
      <c r="P30" s="166" t="s">
        <v>94</v>
      </c>
    </row>
    <row r="31" spans="2:16" ht="25.5" customHeight="1">
      <c r="B31" s="884"/>
      <c r="C31" s="848" t="s">
        <v>34</v>
      </c>
      <c r="D31" s="849"/>
      <c r="E31" s="181"/>
      <c r="F31" s="871"/>
      <c r="G31" s="861"/>
      <c r="H31" s="205"/>
      <c r="I31" s="166" t="s">
        <v>94</v>
      </c>
      <c r="J31" s="173">
        <f t="shared" si="1"/>
      </c>
      <c r="K31" s="166" t="s">
        <v>201</v>
      </c>
      <c r="L31" s="205"/>
      <c r="M31" s="166" t="s">
        <v>94</v>
      </c>
      <c r="N31" s="224"/>
      <c r="O31" s="205"/>
      <c r="P31" s="166" t="s">
        <v>94</v>
      </c>
    </row>
    <row r="32" spans="2:16" ht="25.5" customHeight="1">
      <c r="B32" s="885"/>
      <c r="C32" s="891" t="s">
        <v>29</v>
      </c>
      <c r="D32" s="892"/>
      <c r="E32" s="893"/>
      <c r="F32" s="872"/>
      <c r="G32" s="862"/>
      <c r="H32" s="182">
        <f>SUM(H26:H31)</f>
        <v>0</v>
      </c>
      <c r="I32" s="183" t="s">
        <v>94</v>
      </c>
      <c r="J32" s="184">
        <f t="shared" si="1"/>
      </c>
      <c r="K32" s="183" t="s">
        <v>201</v>
      </c>
      <c r="L32" s="182">
        <f>SUM(L26:L31)</f>
        <v>0</v>
      </c>
      <c r="M32" s="183" t="s">
        <v>94</v>
      </c>
      <c r="N32" s="185" t="s">
        <v>30</v>
      </c>
      <c r="O32" s="182">
        <f>SUM(O26:O31)</f>
        <v>0</v>
      </c>
      <c r="P32" s="183" t="s">
        <v>94</v>
      </c>
    </row>
    <row r="33" ht="9" customHeight="1"/>
    <row r="34" spans="2:3" ht="13.5">
      <c r="B34" s="419" t="s">
        <v>453</v>
      </c>
      <c r="C34" s="187"/>
    </row>
    <row r="35" spans="2:3" ht="13.5">
      <c r="B35" s="186"/>
      <c r="C35" s="419" t="s">
        <v>454</v>
      </c>
    </row>
    <row r="36" ht="13.5">
      <c r="B36" s="186" t="s">
        <v>232</v>
      </c>
    </row>
    <row r="37" ht="13.5">
      <c r="B37" s="186" t="s">
        <v>433</v>
      </c>
    </row>
    <row r="38" ht="13.5">
      <c r="B38" s="186" t="s">
        <v>434</v>
      </c>
    </row>
    <row r="39" ht="13.5">
      <c r="B39" s="186" t="s">
        <v>435</v>
      </c>
    </row>
    <row r="40" ht="13.5">
      <c r="B40" s="186" t="s">
        <v>265</v>
      </c>
    </row>
  </sheetData>
  <sheetProtection/>
  <protectedRanges>
    <protectedRange sqref="F14:F32" name="範囲1_1"/>
    <protectedRange sqref="O14:O24" name="範囲5"/>
    <protectedRange sqref="N14:N24" name="範囲4"/>
    <protectedRange sqref="L14:L24" name="範囲3"/>
    <protectedRange sqref="H14:H24" name="範囲2"/>
    <protectedRange sqref="O25" name="範囲5_2"/>
    <protectedRange sqref="N25" name="範囲4_2"/>
    <protectedRange sqref="L25" name="範囲3_2"/>
    <protectedRange sqref="H25" name="範囲2_2"/>
    <protectedRange sqref="O26:O31" name="範囲5_4"/>
    <protectedRange sqref="N26:N31" name="範囲4_4"/>
    <protectedRange sqref="L26:L31" name="範囲3_4"/>
    <protectedRange sqref="H26:H31" name="範囲2_4"/>
    <protectedRange sqref="O32" name="範囲5_3"/>
    <protectedRange sqref="N32" name="範囲4_3"/>
    <protectedRange sqref="L32" name="範囲3_3"/>
    <protectedRange sqref="H32" name="範囲2_3"/>
  </protectedRanges>
  <mergeCells count="28">
    <mergeCell ref="F11:K11"/>
    <mergeCell ref="B11:E13"/>
    <mergeCell ref="B26:B32"/>
    <mergeCell ref="C26:C30"/>
    <mergeCell ref="B14:B25"/>
    <mergeCell ref="C32:E32"/>
    <mergeCell ref="C25:E25"/>
    <mergeCell ref="D14:D15"/>
    <mergeCell ref="C14:C20"/>
    <mergeCell ref="D19:D20"/>
    <mergeCell ref="O12:P12"/>
    <mergeCell ref="H12:I12"/>
    <mergeCell ref="J12:K12"/>
    <mergeCell ref="G26:G32"/>
    <mergeCell ref="F14:F25"/>
    <mergeCell ref="G14:G25"/>
    <mergeCell ref="F26:F32"/>
    <mergeCell ref="F13:G13"/>
    <mergeCell ref="N1:P2"/>
    <mergeCell ref="C31:D31"/>
    <mergeCell ref="O13:P13"/>
    <mergeCell ref="C21:D22"/>
    <mergeCell ref="H13:I13"/>
    <mergeCell ref="J13:K13"/>
    <mergeCell ref="L13:M13"/>
    <mergeCell ref="L11:P11"/>
    <mergeCell ref="F12:G12"/>
    <mergeCell ref="L12:M12"/>
  </mergeCells>
  <printOptions/>
  <pageMargins left="0.6692913385826772" right="0.1968503937007874" top="0.3937007874015748" bottom="0.5118110236220472" header="0.31496062992125984" footer="0.2755905511811024"/>
  <pageSetup horizontalDpi="300" verticalDpi="300" orientation="portrait" paperSize="9" scale="95" r:id="rId1"/>
  <headerFooter scaleWithDoc="0" alignWithMargins="0">
    <oddFooter>&amp;L&amp;9 2024.03.01&amp;C-8-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反町　泰雄</dc:creator>
  <cp:keywords/>
  <dc:description/>
  <cp:lastModifiedBy>神野 めぐみ</cp:lastModifiedBy>
  <cp:lastPrinted>2024-03-01T08:28:09Z</cp:lastPrinted>
  <dcterms:created xsi:type="dcterms:W3CDTF">2002-05-31T05:07:33Z</dcterms:created>
  <dcterms:modified xsi:type="dcterms:W3CDTF">2024-04-08T01:59:44Z</dcterms:modified>
  <cp:category/>
  <cp:version/>
  <cp:contentType/>
  <cp:contentStatus/>
</cp:coreProperties>
</file>